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3.cet\"/>
    </mc:Choice>
  </mc:AlternateContent>
  <xr:revisionPtr revIDLastSave="0" documentId="13_ncr:1_{CC2D7BFE-EEE6-49BA-B0B9-5A7C644EE7A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30.09.2025" sheetId="1" r:id="rId1"/>
  </sheets>
  <definedNames>
    <definedName name="_xlnm.Print_Titles" localSheetId="0">'30.09.2025'!$8:$11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T28" i="1"/>
  <c r="Q28" i="1"/>
  <c r="P28" i="1"/>
  <c r="O28" i="1"/>
  <c r="N28" i="1"/>
  <c r="J28" i="1"/>
  <c r="F28" i="1"/>
  <c r="U27" i="1"/>
  <c r="T27" i="1"/>
  <c r="Q27" i="1"/>
  <c r="P27" i="1"/>
  <c r="O27" i="1"/>
  <c r="N27" i="1"/>
  <c r="J27" i="1"/>
  <c r="F27" i="1"/>
  <c r="U26" i="1"/>
  <c r="T26" i="1"/>
  <c r="Q26" i="1"/>
  <c r="P26" i="1"/>
  <c r="O26" i="1"/>
  <c r="N26" i="1"/>
  <c r="J26" i="1"/>
  <c r="F26" i="1"/>
  <c r="U25" i="1"/>
  <c r="T25" i="1"/>
  <c r="Q25" i="1"/>
  <c r="P25" i="1"/>
  <c r="O25" i="1"/>
  <c r="N25" i="1"/>
  <c r="J25" i="1"/>
  <c r="F25" i="1"/>
  <c r="U24" i="1"/>
  <c r="T24" i="1"/>
  <c r="Q24" i="1"/>
  <c r="P24" i="1"/>
  <c r="O24" i="1"/>
  <c r="N24" i="1"/>
  <c r="J24" i="1"/>
  <c r="F24" i="1"/>
  <c r="U23" i="1"/>
  <c r="T23" i="1"/>
  <c r="Q23" i="1"/>
  <c r="P23" i="1"/>
  <c r="O23" i="1"/>
  <c r="N23" i="1"/>
  <c r="J23" i="1"/>
  <c r="F23" i="1"/>
  <c r="U22" i="1"/>
  <c r="T22" i="1"/>
  <c r="Q22" i="1"/>
  <c r="P22" i="1"/>
  <c r="O22" i="1"/>
  <c r="N22" i="1"/>
  <c r="J22" i="1"/>
  <c r="F22" i="1"/>
  <c r="U21" i="1"/>
  <c r="T21" i="1"/>
  <c r="Q21" i="1"/>
  <c r="P21" i="1"/>
  <c r="O21" i="1"/>
  <c r="N21" i="1"/>
  <c r="J21" i="1"/>
  <c r="F21" i="1"/>
  <c r="U19" i="1"/>
  <c r="T19" i="1"/>
  <c r="Q19" i="1"/>
  <c r="P19" i="1"/>
  <c r="O19" i="1"/>
  <c r="N19" i="1"/>
  <c r="J19" i="1"/>
  <c r="F19" i="1"/>
  <c r="U18" i="1"/>
  <c r="T18" i="1"/>
  <c r="Q18" i="1"/>
  <c r="P18" i="1"/>
  <c r="O18" i="1"/>
  <c r="N18" i="1"/>
  <c r="J18" i="1"/>
  <c r="F18" i="1"/>
  <c r="U17" i="1"/>
  <c r="T17" i="1"/>
  <c r="Q17" i="1"/>
  <c r="P17" i="1"/>
  <c r="O17" i="1"/>
  <c r="N17" i="1"/>
  <c r="J17" i="1"/>
  <c r="F17" i="1"/>
  <c r="U16" i="1"/>
  <c r="T16" i="1"/>
  <c r="Q16" i="1"/>
  <c r="P16" i="1"/>
  <c r="O16" i="1"/>
  <c r="N16" i="1"/>
  <c r="J16" i="1"/>
  <c r="F16" i="1"/>
  <c r="U15" i="1"/>
  <c r="T15" i="1"/>
  <c r="Q15" i="1"/>
  <c r="P15" i="1"/>
  <c r="O15" i="1"/>
  <c r="N15" i="1"/>
  <c r="J15" i="1"/>
  <c r="F15" i="1"/>
  <c r="U14" i="1"/>
  <c r="T14" i="1"/>
  <c r="Q14" i="1"/>
  <c r="P14" i="1"/>
  <c r="O14" i="1"/>
  <c r="N14" i="1"/>
  <c r="J14" i="1"/>
  <c r="F14" i="1"/>
  <c r="U13" i="1"/>
  <c r="T13" i="1"/>
  <c r="Q13" i="1"/>
  <c r="P13" i="1"/>
  <c r="O13" i="1"/>
  <c r="N13" i="1"/>
  <c r="J13" i="1"/>
  <c r="F13" i="1"/>
  <c r="U12" i="1"/>
  <c r="T12" i="1"/>
  <c r="Q12" i="1"/>
  <c r="P12" i="1"/>
  <c r="O12" i="1"/>
  <c r="N12" i="1"/>
  <c r="J12" i="1"/>
  <c r="F12" i="1"/>
</calcChain>
</file>

<file path=xl/sharedStrings.xml><?xml version="1.0" encoding="utf-8"?>
<sst xmlns="http://schemas.openxmlformats.org/spreadsheetml/2006/main" count="56" uniqueCount="38">
  <si>
    <t>Smilšu iela 1, Rīga, LV-1919, tālr. 67094222, e-pasts kase@kase.gov.lv, www.kase.gov.lv</t>
  </si>
  <si>
    <t>PĀRSKATS</t>
  </si>
  <si>
    <t>Rīgā</t>
  </si>
  <si>
    <t>Operatīvais mēneša pārskats</t>
  </si>
  <si>
    <t>Valsts speciālā 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</si>
  <si>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</si>
  <si>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</si>
  <si>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
gada sākumu</t>
  </si>
  <si>
    <t>Budžeta likums</t>
  </si>
  <si>
    <t>Resursu izdevumu segšanai izpilde pārskata periodā</t>
  </si>
  <si>
    <t>Izdevumu izpilde pārskata periodā</t>
  </si>
  <si>
    <t>Saņemtie aizņēmumi</t>
  </si>
  <si>
    <t>Saņemto aizņēmumu atmaksa</t>
  </si>
  <si>
    <t>Nodokļu un nenodokļu ieņēmumi</t>
  </si>
  <si>
    <t>Ieņēmumi no maksas pakalpojumiem un citi pašu ieņēmumi</t>
  </si>
  <si>
    <t>Transferti</t>
  </si>
  <si>
    <t>Kopā
(3+4+5)</t>
  </si>
  <si>
    <t>Kopā
(7+8+9)</t>
  </si>
  <si>
    <t>Kopā
(11+12+13)</t>
  </si>
  <si>
    <t>Nodokļu un nenodokļu ieņēmumi
(7-11)</t>
  </si>
  <si>
    <t>Ieņēmumi no maksas pakalpojumiem un citi pašu ieņēmumi
(8-12)</t>
  </si>
  <si>
    <t>Transferti
(9-13)</t>
  </si>
  <si>
    <t>Izpilde</t>
  </si>
  <si>
    <t>Pārskata perioda prognoze</t>
  </si>
  <si>
    <t>Starpība starp pārskata perioda prognozi</t>
  </si>
  <si>
    <t>Starpība starp pārskata perioda prognozi un izpildi
(18-19)</t>
  </si>
  <si>
    <t>Izpilde % pret pārskata perioda prognozi (19/18*100)</t>
  </si>
  <si>
    <t>Valsts specialais budžets</t>
  </si>
  <si>
    <t>18 Labklājības ministrija</t>
  </si>
  <si>
    <t>04.00.00 Sociālā apdrošināšana</t>
  </si>
  <si>
    <t>04.01.00 Valsts pensiju speciālais budžets</t>
  </si>
  <si>
    <t>04.02.00 Nodarbinātības speciālais budžets</t>
  </si>
  <si>
    <t>04.03.00 Darba negadījumu speciālais budžets</t>
  </si>
  <si>
    <t>04.04.00 Invaliditātes, maternitātes un slimības speciālais budžets</t>
  </si>
  <si>
    <t>04.05.00 Valsts sociālās apdrošināšanas aģentūras speciālais budžets</t>
  </si>
  <si>
    <t xml:space="preserve">Valsts specialais budžets </t>
  </si>
  <si>
    <t>(01.01.2025 - 30.09.2025)</t>
  </si>
  <si>
    <t>I Valsts pamatfunkciju īstenošana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</si>
</sst>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0" borderId="0" xfId="0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25400</xdr:rowOff>
    </xdr:from>
    <xdr:to>
      <xdr:col>12</xdr:col>
      <xdr:colOff>558800</xdr:colOff>
      <xdr:row>0</xdr:row>
      <xdr:rowOff>222250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5400"/>
          <a:ext cx="1047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Y28"/>
  <sheetViews>
    <sheetView tabSelected="1" zoomScaleNormal="100" workbookViewId="0">
      <pane ySplit="11" topLeftCell="A12" activePane="bottomLeft" state="frozen"/>
      <selection pane="bottomLeft" activeCell="A12" sqref="A12:XFD12"/>
    </sheetView>
  </sheetViews>
  <sheetFormatPr defaultColWidth="15.453125" defaultRowHeight="13" x14ac:dyDescent="0.3"/>
  <cols>
    <col min="1" max="1" width="36" style="16" customWidth="1"/>
    <col min="2" max="11" width="14.7265625" style="15" customWidth="1"/>
    <col min="12" max="25" width="15.453125" style="15"/>
    <col min="26" max="16384" width="15.453125" style="1"/>
  </cols>
  <sheetData>
    <row r="1" spans="1:25" ht="22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5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5.5" x14ac:dyDescent="0.3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5" x14ac:dyDescent="0.3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5.5" x14ac:dyDescent="0.35">
      <c r="A7" s="24" t="s">
        <v>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x14ac:dyDescent="0.3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5</v>
      </c>
    </row>
    <row r="9" spans="1:25" ht="25.5" customHeight="1" x14ac:dyDescent="0.3">
      <c r="A9" s="25" t="s">
        <v>6</v>
      </c>
      <c r="B9" s="27" t="s">
        <v>7</v>
      </c>
      <c r="C9" s="29" t="s">
        <v>8</v>
      </c>
      <c r="D9" s="30"/>
      <c r="E9" s="30"/>
      <c r="F9" s="31"/>
      <c r="G9" s="29" t="s">
        <v>23</v>
      </c>
      <c r="H9" s="30"/>
      <c r="I9" s="30"/>
      <c r="J9" s="31"/>
      <c r="K9" s="32" t="s">
        <v>9</v>
      </c>
      <c r="L9" s="33"/>
      <c r="M9" s="33"/>
      <c r="N9" s="34"/>
      <c r="O9" s="32" t="s">
        <v>24</v>
      </c>
      <c r="P9" s="33"/>
      <c r="Q9" s="34"/>
      <c r="R9" s="32" t="s">
        <v>10</v>
      </c>
      <c r="S9" s="33"/>
      <c r="T9" s="33"/>
      <c r="U9" s="34"/>
      <c r="V9" s="32" t="s">
        <v>11</v>
      </c>
      <c r="W9" s="34"/>
      <c r="X9" s="32" t="s">
        <v>12</v>
      </c>
      <c r="Y9" s="34"/>
    </row>
    <row r="10" spans="1:25" ht="65" x14ac:dyDescent="0.3">
      <c r="A10" s="26"/>
      <c r="B10" s="28"/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13</v>
      </c>
      <c r="H10" s="5" t="s">
        <v>14</v>
      </c>
      <c r="I10" s="5" t="s">
        <v>15</v>
      </c>
      <c r="J10" s="5" t="s">
        <v>17</v>
      </c>
      <c r="K10" s="5" t="s">
        <v>13</v>
      </c>
      <c r="L10" s="5" t="s">
        <v>14</v>
      </c>
      <c r="M10" s="5" t="s">
        <v>15</v>
      </c>
      <c r="N10" s="5" t="s">
        <v>18</v>
      </c>
      <c r="O10" s="5" t="s">
        <v>19</v>
      </c>
      <c r="P10" s="5" t="s">
        <v>20</v>
      </c>
      <c r="Q10" s="5" t="s">
        <v>21</v>
      </c>
      <c r="R10" s="5" t="s">
        <v>23</v>
      </c>
      <c r="S10" s="5" t="s">
        <v>22</v>
      </c>
      <c r="T10" s="5" t="s">
        <v>25</v>
      </c>
      <c r="U10" s="5" t="s">
        <v>26</v>
      </c>
      <c r="V10" s="6" t="s">
        <v>23</v>
      </c>
      <c r="W10" s="6" t="s">
        <v>22</v>
      </c>
      <c r="X10" s="6" t="s">
        <v>23</v>
      </c>
      <c r="Y10" s="6" t="s">
        <v>22</v>
      </c>
    </row>
    <row r="11" spans="1:25" x14ac:dyDescent="0.3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</row>
    <row r="12" spans="1:25" s="11" customFormat="1" x14ac:dyDescent="0.3">
      <c r="A12" s="9" t="s">
        <v>27</v>
      </c>
      <c r="B12" s="10">
        <v>2369918182.75</v>
      </c>
      <c r="C12" s="10">
        <v>4879278289</v>
      </c>
      <c r="D12" s="10">
        <v>56125</v>
      </c>
      <c r="E12" s="10">
        <v>634241009</v>
      </c>
      <c r="F12" s="10">
        <f t="shared" ref="F12:F19" si="0">C12+D12+E12</f>
        <v>5513575423</v>
      </c>
      <c r="G12" s="10">
        <v>3620561574</v>
      </c>
      <c r="H12" s="10">
        <v>20010</v>
      </c>
      <c r="I12" s="10">
        <v>474634134</v>
      </c>
      <c r="J12" s="10">
        <f t="shared" ref="J12:J19" si="1">G12+H12+I12</f>
        <v>4095215718</v>
      </c>
      <c r="K12" s="10">
        <v>3596528808.3699999</v>
      </c>
      <c r="L12" s="10">
        <v>60126.77</v>
      </c>
      <c r="M12" s="10">
        <v>464368700.69999999</v>
      </c>
      <c r="N12" s="10">
        <f t="shared" ref="N12:N19" si="2">K12+L12+M12</f>
        <v>4060957635.8399997</v>
      </c>
      <c r="O12" s="10">
        <f t="shared" ref="O12:Q19" si="3">G12-K12</f>
        <v>24032765.630000114</v>
      </c>
      <c r="P12" s="10">
        <f t="shared" si="3"/>
        <v>-40116.769999999997</v>
      </c>
      <c r="Q12" s="10">
        <f t="shared" si="3"/>
        <v>10265433.300000012</v>
      </c>
      <c r="R12" s="10">
        <v>3728165339</v>
      </c>
      <c r="S12" s="10">
        <v>3666215371.8400002</v>
      </c>
      <c r="T12" s="10">
        <f t="shared" ref="T12:T19" si="4">R12-S12</f>
        <v>61949967.159999847</v>
      </c>
      <c r="U12" s="10">
        <f t="shared" ref="U12:U19" si="5">IF(ISERROR(S12/R12*100),0,S12/R12*100)</f>
        <v>98.338325650100685</v>
      </c>
      <c r="V12" s="10">
        <v>0</v>
      </c>
      <c r="W12" s="10">
        <v>0</v>
      </c>
      <c r="X12" s="10">
        <v>0</v>
      </c>
      <c r="Y12" s="10"/>
    </row>
    <row r="13" spans="1:25" s="11" customFormat="1" x14ac:dyDescent="0.3">
      <c r="A13" s="9" t="s">
        <v>28</v>
      </c>
      <c r="B13" s="10">
        <v>2369918182.75</v>
      </c>
      <c r="C13" s="10">
        <v>4879278289</v>
      </c>
      <c r="D13" s="10">
        <v>56125</v>
      </c>
      <c r="E13" s="10">
        <v>634241009</v>
      </c>
      <c r="F13" s="10">
        <f t="shared" si="0"/>
        <v>5513575423</v>
      </c>
      <c r="G13" s="10">
        <v>3620561574</v>
      </c>
      <c r="H13" s="10">
        <v>20010</v>
      </c>
      <c r="I13" s="10">
        <v>474634134</v>
      </c>
      <c r="J13" s="10">
        <f t="shared" si="1"/>
        <v>4095215718</v>
      </c>
      <c r="K13" s="10">
        <v>3596528808.3699999</v>
      </c>
      <c r="L13" s="10">
        <v>60126.77</v>
      </c>
      <c r="M13" s="10">
        <v>464368700.69999999</v>
      </c>
      <c r="N13" s="10">
        <f t="shared" si="2"/>
        <v>4060957635.8399997</v>
      </c>
      <c r="O13" s="10">
        <f t="shared" si="3"/>
        <v>24032765.630000114</v>
      </c>
      <c r="P13" s="10">
        <f t="shared" si="3"/>
        <v>-40116.769999999997</v>
      </c>
      <c r="Q13" s="10">
        <f t="shared" si="3"/>
        <v>10265433.300000012</v>
      </c>
      <c r="R13" s="10">
        <v>3728165339</v>
      </c>
      <c r="S13" s="10">
        <v>3666215371.8400002</v>
      </c>
      <c r="T13" s="10">
        <f t="shared" si="4"/>
        <v>61949967.159999847</v>
      </c>
      <c r="U13" s="10">
        <f t="shared" si="5"/>
        <v>98.338325650100685</v>
      </c>
      <c r="V13" s="10">
        <v>0</v>
      </c>
      <c r="W13" s="10">
        <v>0</v>
      </c>
      <c r="X13" s="10">
        <v>0</v>
      </c>
      <c r="Y13" s="10"/>
    </row>
    <row r="14" spans="1:25" x14ac:dyDescent="0.3">
      <c r="A14" s="12" t="s">
        <v>29</v>
      </c>
      <c r="B14" s="13">
        <v>2369918182.75</v>
      </c>
      <c r="C14" s="13">
        <v>4879278289</v>
      </c>
      <c r="D14" s="13">
        <v>56125</v>
      </c>
      <c r="E14" s="13">
        <v>634241009</v>
      </c>
      <c r="F14" s="13">
        <f t="shared" si="0"/>
        <v>5513575423</v>
      </c>
      <c r="G14" s="13">
        <v>3620561574</v>
      </c>
      <c r="H14" s="13">
        <v>20010</v>
      </c>
      <c r="I14" s="13">
        <v>474634134</v>
      </c>
      <c r="J14" s="13">
        <f t="shared" si="1"/>
        <v>4095215718</v>
      </c>
      <c r="K14" s="13">
        <v>3596528808.3699999</v>
      </c>
      <c r="L14" s="13">
        <v>60126.77</v>
      </c>
      <c r="M14" s="13">
        <v>464368700.69999999</v>
      </c>
      <c r="N14" s="13">
        <f t="shared" si="2"/>
        <v>4060957635.8399997</v>
      </c>
      <c r="O14" s="13">
        <f t="shared" si="3"/>
        <v>24032765.630000114</v>
      </c>
      <c r="P14" s="13">
        <f t="shared" si="3"/>
        <v>-40116.769999999997</v>
      </c>
      <c r="Q14" s="13">
        <f t="shared" si="3"/>
        <v>10265433.300000012</v>
      </c>
      <c r="R14" s="13">
        <v>3728165339</v>
      </c>
      <c r="S14" s="13">
        <v>3666215371.8400002</v>
      </c>
      <c r="T14" s="13">
        <f t="shared" si="4"/>
        <v>61949967.159999847</v>
      </c>
      <c r="U14" s="13">
        <f t="shared" si="5"/>
        <v>98.338325650100685</v>
      </c>
      <c r="V14" s="13">
        <v>0</v>
      </c>
      <c r="W14" s="13">
        <v>0</v>
      </c>
      <c r="X14" s="13">
        <v>0</v>
      </c>
      <c r="Y14" s="13"/>
    </row>
    <row r="15" spans="1:25" x14ac:dyDescent="0.3">
      <c r="A15" s="14" t="s">
        <v>30</v>
      </c>
      <c r="B15" s="13">
        <v>1734517918.47</v>
      </c>
      <c r="C15" s="13">
        <v>3376089387</v>
      </c>
      <c r="D15" s="13">
        <v>0</v>
      </c>
      <c r="E15" s="13">
        <v>539309184</v>
      </c>
      <c r="F15" s="13">
        <f t="shared" si="0"/>
        <v>3915398571</v>
      </c>
      <c r="G15" s="13">
        <v>2487377737</v>
      </c>
      <c r="H15" s="13">
        <v>0</v>
      </c>
      <c r="I15" s="13">
        <v>404453673</v>
      </c>
      <c r="J15" s="13">
        <f t="shared" si="1"/>
        <v>2891831410</v>
      </c>
      <c r="K15" s="13">
        <v>2480386661.46</v>
      </c>
      <c r="L15" s="13">
        <v>0</v>
      </c>
      <c r="M15" s="13">
        <v>396090817.06</v>
      </c>
      <c r="N15" s="13">
        <f t="shared" si="2"/>
        <v>2876477478.52</v>
      </c>
      <c r="O15" s="13">
        <f t="shared" si="3"/>
        <v>6991075.5399999619</v>
      </c>
      <c r="P15" s="13">
        <f t="shared" si="3"/>
        <v>0</v>
      </c>
      <c r="Q15" s="13">
        <f t="shared" si="3"/>
        <v>8362855.9399999976</v>
      </c>
      <c r="R15" s="13">
        <v>2551001832</v>
      </c>
      <c r="S15" s="13">
        <v>2535631445.98</v>
      </c>
      <c r="T15" s="13">
        <f t="shared" si="4"/>
        <v>15370386.019999981</v>
      </c>
      <c r="U15" s="13">
        <f t="shared" si="5"/>
        <v>99.397476480526493</v>
      </c>
      <c r="V15" s="13">
        <v>0</v>
      </c>
      <c r="W15" s="13">
        <v>0</v>
      </c>
      <c r="X15" s="13">
        <v>0</v>
      </c>
      <c r="Y15" s="13"/>
    </row>
    <row r="16" spans="1:25" x14ac:dyDescent="0.3">
      <c r="A16" s="14" t="s">
        <v>31</v>
      </c>
      <c r="B16" s="13">
        <v>165975677.28999999</v>
      </c>
      <c r="C16" s="13">
        <v>247445757</v>
      </c>
      <c r="D16" s="13">
        <v>0</v>
      </c>
      <c r="E16" s="13">
        <v>10881261</v>
      </c>
      <c r="F16" s="13">
        <f t="shared" si="0"/>
        <v>258327018</v>
      </c>
      <c r="G16" s="13">
        <v>186930634</v>
      </c>
      <c r="H16" s="13">
        <v>0</v>
      </c>
      <c r="I16" s="13">
        <v>8142642</v>
      </c>
      <c r="J16" s="13">
        <f t="shared" si="1"/>
        <v>195073276</v>
      </c>
      <c r="K16" s="13">
        <v>184111301.06999999</v>
      </c>
      <c r="L16" s="13">
        <v>0</v>
      </c>
      <c r="M16" s="13">
        <v>6657865.6299999999</v>
      </c>
      <c r="N16" s="13">
        <f t="shared" si="2"/>
        <v>190769166.69999999</v>
      </c>
      <c r="O16" s="13">
        <f t="shared" si="3"/>
        <v>2819332.9300000072</v>
      </c>
      <c r="P16" s="13">
        <f t="shared" si="3"/>
        <v>0</v>
      </c>
      <c r="Q16" s="13">
        <f t="shared" si="3"/>
        <v>1484776.37</v>
      </c>
      <c r="R16" s="13">
        <v>184346512</v>
      </c>
      <c r="S16" s="13">
        <v>180161597.81</v>
      </c>
      <c r="T16" s="13">
        <f t="shared" si="4"/>
        <v>4184914.1899999976</v>
      </c>
      <c r="U16" s="13">
        <f t="shared" si="5"/>
        <v>97.729865271332073</v>
      </c>
      <c r="V16" s="13">
        <v>0</v>
      </c>
      <c r="W16" s="13">
        <v>0</v>
      </c>
      <c r="X16" s="13">
        <v>0</v>
      </c>
      <c r="Y16" s="13"/>
    </row>
    <row r="17" spans="1:25" ht="26" x14ac:dyDescent="0.3">
      <c r="A17" s="14" t="s">
        <v>32</v>
      </c>
      <c r="B17" s="13">
        <v>38319387.479999997</v>
      </c>
      <c r="C17" s="13">
        <v>118830884</v>
      </c>
      <c r="D17" s="13">
        <v>0</v>
      </c>
      <c r="E17" s="13">
        <v>880648</v>
      </c>
      <c r="F17" s="13">
        <f t="shared" si="0"/>
        <v>119711532</v>
      </c>
      <c r="G17" s="13">
        <v>89502614</v>
      </c>
      <c r="H17" s="13">
        <v>0</v>
      </c>
      <c r="I17" s="13">
        <v>660483</v>
      </c>
      <c r="J17" s="13">
        <f t="shared" si="1"/>
        <v>90163097</v>
      </c>
      <c r="K17" s="13">
        <v>88251764.170000002</v>
      </c>
      <c r="L17" s="13">
        <v>0</v>
      </c>
      <c r="M17" s="13">
        <v>660483</v>
      </c>
      <c r="N17" s="13">
        <f t="shared" si="2"/>
        <v>88912247.170000002</v>
      </c>
      <c r="O17" s="13">
        <f t="shared" si="3"/>
        <v>1250849.8299999982</v>
      </c>
      <c r="P17" s="13">
        <f t="shared" si="3"/>
        <v>0</v>
      </c>
      <c r="Q17" s="13">
        <f t="shared" si="3"/>
        <v>0</v>
      </c>
      <c r="R17" s="13">
        <v>89119214</v>
      </c>
      <c r="S17" s="13">
        <v>86568008.760000005</v>
      </c>
      <c r="T17" s="13">
        <f t="shared" si="4"/>
        <v>2551205.2399999946</v>
      </c>
      <c r="U17" s="13">
        <f t="shared" si="5"/>
        <v>97.137311781048709</v>
      </c>
      <c r="V17" s="13">
        <v>0</v>
      </c>
      <c r="W17" s="13">
        <v>0</v>
      </c>
      <c r="X17" s="13">
        <v>0</v>
      </c>
      <c r="Y17" s="13"/>
    </row>
    <row r="18" spans="1:25" ht="26" x14ac:dyDescent="0.3">
      <c r="A18" s="14" t="s">
        <v>33</v>
      </c>
      <c r="B18" s="13">
        <v>431077373.74000001</v>
      </c>
      <c r="C18" s="13">
        <v>1135653738</v>
      </c>
      <c r="D18" s="13">
        <v>0</v>
      </c>
      <c r="E18" s="13">
        <v>55573233</v>
      </c>
      <c r="F18" s="13">
        <f t="shared" si="0"/>
        <v>1191226971</v>
      </c>
      <c r="G18" s="13">
        <v>855803066</v>
      </c>
      <c r="H18" s="13">
        <v>0</v>
      </c>
      <c r="I18" s="13">
        <v>41679918</v>
      </c>
      <c r="J18" s="13">
        <f t="shared" si="1"/>
        <v>897482984</v>
      </c>
      <c r="K18" s="13">
        <v>842872584.11000001</v>
      </c>
      <c r="L18" s="13">
        <v>96.77</v>
      </c>
      <c r="M18" s="13">
        <v>40699977.009999998</v>
      </c>
      <c r="N18" s="13">
        <f t="shared" si="2"/>
        <v>883572657.88999999</v>
      </c>
      <c r="O18" s="13">
        <f t="shared" si="3"/>
        <v>12930481.889999986</v>
      </c>
      <c r="P18" s="13">
        <f t="shared" si="3"/>
        <v>-96.77</v>
      </c>
      <c r="Q18" s="13">
        <f t="shared" si="3"/>
        <v>979940.99000000209</v>
      </c>
      <c r="R18" s="13">
        <v>883032830</v>
      </c>
      <c r="S18" s="13">
        <v>842848903.15999997</v>
      </c>
      <c r="T18" s="13">
        <f t="shared" si="4"/>
        <v>40183926.840000033</v>
      </c>
      <c r="U18" s="13">
        <f t="shared" si="5"/>
        <v>95.449328102557629</v>
      </c>
      <c r="V18" s="13">
        <v>0</v>
      </c>
      <c r="W18" s="13">
        <v>0</v>
      </c>
      <c r="X18" s="13">
        <v>0</v>
      </c>
      <c r="Y18" s="13"/>
    </row>
    <row r="19" spans="1:25" ht="26" x14ac:dyDescent="0.3">
      <c r="A19" s="14" t="s">
        <v>34</v>
      </c>
      <c r="B19" s="13">
        <v>27825.77</v>
      </c>
      <c r="C19" s="13">
        <v>1258523</v>
      </c>
      <c r="D19" s="13">
        <v>56125</v>
      </c>
      <c r="E19" s="13">
        <v>27596683</v>
      </c>
      <c r="F19" s="13">
        <f t="shared" si="0"/>
        <v>28911331</v>
      </c>
      <c r="G19" s="13">
        <v>947523</v>
      </c>
      <c r="H19" s="13">
        <v>20010</v>
      </c>
      <c r="I19" s="13">
        <v>19697418</v>
      </c>
      <c r="J19" s="13">
        <f t="shared" si="1"/>
        <v>20664951</v>
      </c>
      <c r="K19" s="13">
        <v>906497.56</v>
      </c>
      <c r="L19" s="13">
        <v>60030</v>
      </c>
      <c r="M19" s="13">
        <v>20259558</v>
      </c>
      <c r="N19" s="13">
        <f t="shared" si="2"/>
        <v>21226085.559999999</v>
      </c>
      <c r="O19" s="13">
        <f t="shared" si="3"/>
        <v>41025.439999999944</v>
      </c>
      <c r="P19" s="13">
        <f t="shared" si="3"/>
        <v>-40020</v>
      </c>
      <c r="Q19" s="13">
        <f t="shared" si="3"/>
        <v>-562140</v>
      </c>
      <c r="R19" s="13">
        <v>20664951</v>
      </c>
      <c r="S19" s="13">
        <v>21005416.129999999</v>
      </c>
      <c r="T19" s="13">
        <f t="shared" si="4"/>
        <v>-340465.12999999896</v>
      </c>
      <c r="U19" s="13">
        <f t="shared" si="5"/>
        <v>101.64754869246968</v>
      </c>
      <c r="V19" s="13">
        <v>0</v>
      </c>
      <c r="W19" s="13">
        <v>0</v>
      </c>
      <c r="X19" s="13">
        <v>0</v>
      </c>
      <c r="Y19" s="13"/>
    </row>
    <row r="20" spans="1:25" x14ac:dyDescent="0.3">
      <c r="A20" s="17" t="s">
        <v>37</v>
      </c>
    </row>
    <row r="21" spans="1:25" x14ac:dyDescent="0.3">
      <c r="A21" s="9" t="s">
        <v>35</v>
      </c>
      <c r="B21" s="10">
        <v>2369918182.75</v>
      </c>
      <c r="C21" s="10">
        <v>4879278289</v>
      </c>
      <c r="D21" s="10">
        <v>56125</v>
      </c>
      <c r="E21" s="10">
        <v>634241009</v>
      </c>
      <c r="F21" s="10">
        <f t="shared" ref="F21:F28" si="6">C21+D21+E21</f>
        <v>5513575423</v>
      </c>
      <c r="G21" s="10">
        <v>3620561574</v>
      </c>
      <c r="H21" s="10">
        <v>20010</v>
      </c>
      <c r="I21" s="10">
        <v>474634134</v>
      </c>
      <c r="J21" s="10">
        <f t="shared" ref="J21:J28" si="7">G21+H21+I21</f>
        <v>4095215718</v>
      </c>
      <c r="K21" s="10">
        <v>3596528808.3699999</v>
      </c>
      <c r="L21" s="10">
        <v>60126.77</v>
      </c>
      <c r="M21" s="10">
        <v>464368700.69999999</v>
      </c>
      <c r="N21" s="10">
        <f t="shared" ref="N21:N28" si="8">K21+L21+M21</f>
        <v>4060957635.8399997</v>
      </c>
      <c r="O21" s="10">
        <f t="shared" ref="O21:O28" si="9">G21-K21</f>
        <v>24032765.630000114</v>
      </c>
      <c r="P21" s="10">
        <f t="shared" ref="P21:P28" si="10">H21-L21</f>
        <v>-40116.769999999997</v>
      </c>
      <c r="Q21" s="10">
        <f t="shared" ref="Q21:Q28" si="11">I21-M21</f>
        <v>10265433.300000012</v>
      </c>
      <c r="R21" s="10">
        <v>3728165339</v>
      </c>
      <c r="S21" s="10">
        <v>3666215371.8400002</v>
      </c>
      <c r="T21" s="10">
        <f t="shared" ref="T21:T28" si="12">R21-S21</f>
        <v>61949967.159999847</v>
      </c>
      <c r="U21" s="10">
        <f t="shared" ref="U21:U28" si="13">IF(ISERROR(S21/R21*100),0,S21/R21*100)</f>
        <v>98.338325650100685</v>
      </c>
      <c r="V21" s="10">
        <v>0</v>
      </c>
      <c r="W21" s="10">
        <v>0</v>
      </c>
      <c r="X21" s="10">
        <v>0</v>
      </c>
      <c r="Y21" s="10"/>
    </row>
    <row r="22" spans="1:25" x14ac:dyDescent="0.3">
      <c r="A22" s="9" t="s">
        <v>28</v>
      </c>
      <c r="B22" s="10">
        <v>2369918182.75</v>
      </c>
      <c r="C22" s="10">
        <v>4879278289</v>
      </c>
      <c r="D22" s="10">
        <v>56125</v>
      </c>
      <c r="E22" s="10">
        <v>634241009</v>
      </c>
      <c r="F22" s="10">
        <f t="shared" si="6"/>
        <v>5513575423</v>
      </c>
      <c r="G22" s="10">
        <v>3620561574</v>
      </c>
      <c r="H22" s="10">
        <v>20010</v>
      </c>
      <c r="I22" s="10">
        <v>474634134</v>
      </c>
      <c r="J22" s="10">
        <f t="shared" si="7"/>
        <v>4095215718</v>
      </c>
      <c r="K22" s="10">
        <v>3596528808.3699999</v>
      </c>
      <c r="L22" s="10">
        <v>60126.77</v>
      </c>
      <c r="M22" s="10">
        <v>464368700.69999999</v>
      </c>
      <c r="N22" s="10">
        <f t="shared" si="8"/>
        <v>4060957635.8399997</v>
      </c>
      <c r="O22" s="10">
        <f t="shared" si="9"/>
        <v>24032765.630000114</v>
      </c>
      <c r="P22" s="10">
        <f t="shared" si="10"/>
        <v>-40116.769999999997</v>
      </c>
      <c r="Q22" s="10">
        <f t="shared" si="11"/>
        <v>10265433.300000012</v>
      </c>
      <c r="R22" s="10">
        <v>3728165339</v>
      </c>
      <c r="S22" s="10">
        <v>3666215371.8400002</v>
      </c>
      <c r="T22" s="10">
        <f t="shared" si="12"/>
        <v>61949967.159999847</v>
      </c>
      <c r="U22" s="10">
        <f t="shared" si="13"/>
        <v>98.338325650100685</v>
      </c>
      <c r="V22" s="10">
        <v>0</v>
      </c>
      <c r="W22" s="10">
        <v>0</v>
      </c>
      <c r="X22" s="10">
        <v>0</v>
      </c>
      <c r="Y22" s="10"/>
    </row>
    <row r="23" spans="1:25" x14ac:dyDescent="0.3">
      <c r="A23" s="12" t="s">
        <v>29</v>
      </c>
      <c r="B23" s="13">
        <v>2369918182.75</v>
      </c>
      <c r="C23" s="13">
        <v>4879278289</v>
      </c>
      <c r="D23" s="13">
        <v>56125</v>
      </c>
      <c r="E23" s="13">
        <v>634241009</v>
      </c>
      <c r="F23" s="13">
        <f t="shared" si="6"/>
        <v>5513575423</v>
      </c>
      <c r="G23" s="13">
        <v>3620561574</v>
      </c>
      <c r="H23" s="13">
        <v>20010</v>
      </c>
      <c r="I23" s="13">
        <v>474634134</v>
      </c>
      <c r="J23" s="13">
        <f t="shared" si="7"/>
        <v>4095215718</v>
      </c>
      <c r="K23" s="13">
        <v>3596528808.3699999</v>
      </c>
      <c r="L23" s="13">
        <v>60126.77</v>
      </c>
      <c r="M23" s="13">
        <v>464368700.69999999</v>
      </c>
      <c r="N23" s="13">
        <f t="shared" si="8"/>
        <v>4060957635.8399997</v>
      </c>
      <c r="O23" s="13">
        <f t="shared" si="9"/>
        <v>24032765.630000114</v>
      </c>
      <c r="P23" s="13">
        <f t="shared" si="10"/>
        <v>-40116.769999999997</v>
      </c>
      <c r="Q23" s="13">
        <f t="shared" si="11"/>
        <v>10265433.300000012</v>
      </c>
      <c r="R23" s="13">
        <v>3728165339</v>
      </c>
      <c r="S23" s="13">
        <v>3666215371.8400002</v>
      </c>
      <c r="T23" s="13">
        <f t="shared" si="12"/>
        <v>61949967.159999847</v>
      </c>
      <c r="U23" s="13">
        <f t="shared" si="13"/>
        <v>98.338325650100685</v>
      </c>
      <c r="V23" s="13">
        <v>0</v>
      </c>
      <c r="W23" s="13">
        <v>0</v>
      </c>
      <c r="X23" s="13">
        <v>0</v>
      </c>
      <c r="Y23" s="13"/>
    </row>
    <row r="24" spans="1:25" x14ac:dyDescent="0.3">
      <c r="A24" s="14" t="s">
        <v>30</v>
      </c>
      <c r="B24" s="13">
        <v>1734517918.47</v>
      </c>
      <c r="C24" s="13">
        <v>3376089387</v>
      </c>
      <c r="D24" s="13">
        <v>0</v>
      </c>
      <c r="E24" s="13">
        <v>539309184</v>
      </c>
      <c r="F24" s="13">
        <f t="shared" si="6"/>
        <v>3915398571</v>
      </c>
      <c r="G24" s="13">
        <v>2487377737</v>
      </c>
      <c r="H24" s="13">
        <v>0</v>
      </c>
      <c r="I24" s="13">
        <v>404453673</v>
      </c>
      <c r="J24" s="13">
        <f t="shared" si="7"/>
        <v>2891831410</v>
      </c>
      <c r="K24" s="13">
        <v>2480386661.46</v>
      </c>
      <c r="L24" s="13">
        <v>0</v>
      </c>
      <c r="M24" s="13">
        <v>396090817.06</v>
      </c>
      <c r="N24" s="13">
        <f t="shared" si="8"/>
        <v>2876477478.52</v>
      </c>
      <c r="O24" s="13">
        <f t="shared" si="9"/>
        <v>6991075.5399999619</v>
      </c>
      <c r="P24" s="13">
        <f t="shared" si="10"/>
        <v>0</v>
      </c>
      <c r="Q24" s="13">
        <f t="shared" si="11"/>
        <v>8362855.9399999976</v>
      </c>
      <c r="R24" s="13">
        <v>2551001832</v>
      </c>
      <c r="S24" s="13">
        <v>2535631445.98</v>
      </c>
      <c r="T24" s="13">
        <f t="shared" si="12"/>
        <v>15370386.019999981</v>
      </c>
      <c r="U24" s="13">
        <f t="shared" si="13"/>
        <v>99.397476480526493</v>
      </c>
      <c r="V24" s="13">
        <v>0</v>
      </c>
      <c r="W24" s="13">
        <v>0</v>
      </c>
      <c r="X24" s="13">
        <v>0</v>
      </c>
      <c r="Y24" s="13"/>
    </row>
    <row r="25" spans="1:25" x14ac:dyDescent="0.3">
      <c r="A25" s="14" t="s">
        <v>31</v>
      </c>
      <c r="B25" s="13">
        <v>165975677.28999999</v>
      </c>
      <c r="C25" s="13">
        <v>247445757</v>
      </c>
      <c r="D25" s="13">
        <v>0</v>
      </c>
      <c r="E25" s="13">
        <v>10881261</v>
      </c>
      <c r="F25" s="13">
        <f t="shared" si="6"/>
        <v>258327018</v>
      </c>
      <c r="G25" s="13">
        <v>186930634</v>
      </c>
      <c r="H25" s="13">
        <v>0</v>
      </c>
      <c r="I25" s="13">
        <v>8142642</v>
      </c>
      <c r="J25" s="13">
        <f t="shared" si="7"/>
        <v>195073276</v>
      </c>
      <c r="K25" s="13">
        <v>184111301.06999999</v>
      </c>
      <c r="L25" s="13">
        <v>0</v>
      </c>
      <c r="M25" s="13">
        <v>6657865.6299999999</v>
      </c>
      <c r="N25" s="13">
        <f t="shared" si="8"/>
        <v>190769166.69999999</v>
      </c>
      <c r="O25" s="13">
        <f t="shared" si="9"/>
        <v>2819332.9300000072</v>
      </c>
      <c r="P25" s="13">
        <f t="shared" si="10"/>
        <v>0</v>
      </c>
      <c r="Q25" s="13">
        <f t="shared" si="11"/>
        <v>1484776.37</v>
      </c>
      <c r="R25" s="13">
        <v>184346512</v>
      </c>
      <c r="S25" s="13">
        <v>180161597.81</v>
      </c>
      <c r="T25" s="13">
        <f t="shared" si="12"/>
        <v>4184914.1899999976</v>
      </c>
      <c r="U25" s="13">
        <f t="shared" si="13"/>
        <v>97.729865271332073</v>
      </c>
      <c r="V25" s="13">
        <v>0</v>
      </c>
      <c r="W25" s="13">
        <v>0</v>
      </c>
      <c r="X25" s="13">
        <v>0</v>
      </c>
      <c r="Y25" s="13"/>
    </row>
    <row r="26" spans="1:25" ht="26" x14ac:dyDescent="0.3">
      <c r="A26" s="14" t="s">
        <v>32</v>
      </c>
      <c r="B26" s="13">
        <v>38319387.479999997</v>
      </c>
      <c r="C26" s="13">
        <v>118830884</v>
      </c>
      <c r="D26" s="13">
        <v>0</v>
      </c>
      <c r="E26" s="13">
        <v>880648</v>
      </c>
      <c r="F26" s="13">
        <f t="shared" si="6"/>
        <v>119711532</v>
      </c>
      <c r="G26" s="13">
        <v>89502614</v>
      </c>
      <c r="H26" s="13">
        <v>0</v>
      </c>
      <c r="I26" s="13">
        <v>660483</v>
      </c>
      <c r="J26" s="13">
        <f t="shared" si="7"/>
        <v>90163097</v>
      </c>
      <c r="K26" s="13">
        <v>88251764.170000002</v>
      </c>
      <c r="L26" s="13">
        <v>0</v>
      </c>
      <c r="M26" s="13">
        <v>660483</v>
      </c>
      <c r="N26" s="13">
        <f t="shared" si="8"/>
        <v>88912247.170000002</v>
      </c>
      <c r="O26" s="13">
        <f t="shared" si="9"/>
        <v>1250849.8299999982</v>
      </c>
      <c r="P26" s="13">
        <f t="shared" si="10"/>
        <v>0</v>
      </c>
      <c r="Q26" s="13">
        <f t="shared" si="11"/>
        <v>0</v>
      </c>
      <c r="R26" s="13">
        <v>89119214</v>
      </c>
      <c r="S26" s="13">
        <v>86568008.760000005</v>
      </c>
      <c r="T26" s="13">
        <f t="shared" si="12"/>
        <v>2551205.2399999946</v>
      </c>
      <c r="U26" s="13">
        <f t="shared" si="13"/>
        <v>97.137311781048709</v>
      </c>
      <c r="V26" s="13">
        <v>0</v>
      </c>
      <c r="W26" s="13">
        <v>0</v>
      </c>
      <c r="X26" s="13">
        <v>0</v>
      </c>
      <c r="Y26" s="13"/>
    </row>
    <row r="27" spans="1:25" ht="26" x14ac:dyDescent="0.3">
      <c r="A27" s="14" t="s">
        <v>33</v>
      </c>
      <c r="B27" s="13">
        <v>431077373.74000001</v>
      </c>
      <c r="C27" s="13">
        <v>1135653738</v>
      </c>
      <c r="D27" s="13">
        <v>0</v>
      </c>
      <c r="E27" s="13">
        <v>55573233</v>
      </c>
      <c r="F27" s="13">
        <f t="shared" si="6"/>
        <v>1191226971</v>
      </c>
      <c r="G27" s="13">
        <v>855803066</v>
      </c>
      <c r="H27" s="13">
        <v>0</v>
      </c>
      <c r="I27" s="13">
        <v>41679918</v>
      </c>
      <c r="J27" s="13">
        <f t="shared" si="7"/>
        <v>897482984</v>
      </c>
      <c r="K27" s="13">
        <v>842872584.11000001</v>
      </c>
      <c r="L27" s="13">
        <v>96.77</v>
      </c>
      <c r="M27" s="13">
        <v>40699977.009999998</v>
      </c>
      <c r="N27" s="13">
        <f t="shared" si="8"/>
        <v>883572657.88999999</v>
      </c>
      <c r="O27" s="13">
        <f t="shared" si="9"/>
        <v>12930481.889999986</v>
      </c>
      <c r="P27" s="13">
        <f t="shared" si="10"/>
        <v>-96.77</v>
      </c>
      <c r="Q27" s="13">
        <f t="shared" si="11"/>
        <v>979940.99000000209</v>
      </c>
      <c r="R27" s="13">
        <v>883032830</v>
      </c>
      <c r="S27" s="13">
        <v>842848903.15999997</v>
      </c>
      <c r="T27" s="13">
        <f t="shared" si="12"/>
        <v>40183926.840000033</v>
      </c>
      <c r="U27" s="13">
        <f t="shared" si="13"/>
        <v>95.449328102557629</v>
      </c>
      <c r="V27" s="13">
        <v>0</v>
      </c>
      <c r="W27" s="13">
        <v>0</v>
      </c>
      <c r="X27" s="13">
        <v>0</v>
      </c>
      <c r="Y27" s="13"/>
    </row>
    <row r="28" spans="1:25" ht="26" x14ac:dyDescent="0.3">
      <c r="A28" s="14" t="s">
        <v>34</v>
      </c>
      <c r="B28" s="13">
        <v>27825.77</v>
      </c>
      <c r="C28" s="13">
        <v>1258523</v>
      </c>
      <c r="D28" s="13">
        <v>56125</v>
      </c>
      <c r="E28" s="13">
        <v>27596683</v>
      </c>
      <c r="F28" s="13">
        <f t="shared" si="6"/>
        <v>28911331</v>
      </c>
      <c r="G28" s="13">
        <v>947523</v>
      </c>
      <c r="H28" s="13">
        <v>20010</v>
      </c>
      <c r="I28" s="13">
        <v>19697418</v>
      </c>
      <c r="J28" s="13">
        <f t="shared" si="7"/>
        <v>20664951</v>
      </c>
      <c r="K28" s="13">
        <v>906497.56</v>
      </c>
      <c r="L28" s="13">
        <v>60030</v>
      </c>
      <c r="M28" s="13">
        <v>20259558</v>
      </c>
      <c r="N28" s="13">
        <f t="shared" si="8"/>
        <v>21226085.559999999</v>
      </c>
      <c r="O28" s="13">
        <f t="shared" si="9"/>
        <v>41025.439999999944</v>
      </c>
      <c r="P28" s="13">
        <f t="shared" si="10"/>
        <v>-40020</v>
      </c>
      <c r="Q28" s="13">
        <f t="shared" si="11"/>
        <v>-562140</v>
      </c>
      <c r="R28" s="13">
        <v>20664951</v>
      </c>
      <c r="S28" s="13">
        <v>21005416.129999999</v>
      </c>
      <c r="T28" s="13">
        <f t="shared" si="12"/>
        <v>-340465.12999999896</v>
      </c>
      <c r="U28" s="13">
        <f t="shared" si="13"/>
        <v>101.64754869246968</v>
      </c>
      <c r="V28" s="13">
        <v>0</v>
      </c>
      <c r="W28" s="13">
        <v>0</v>
      </c>
      <c r="X28" s="13">
        <v>0</v>
      </c>
      <c r="Y28" s="13"/>
    </row>
  </sheetData>
  <sheetProtection formatCells="0"/>
  <mergeCells count="16">
    <mergeCell ref="A7:Y7"/>
    <mergeCell ref="A9:A10"/>
    <mergeCell ref="B9:B10"/>
    <mergeCell ref="C9:F9"/>
    <mergeCell ref="G9:J9"/>
    <mergeCell ref="K9:N9"/>
    <mergeCell ref="O9:Q9"/>
    <mergeCell ref="R9:U9"/>
    <mergeCell ref="V9:W9"/>
    <mergeCell ref="X9:Y9"/>
    <mergeCell ref="A6:Y6"/>
    <mergeCell ref="A1:Y1"/>
    <mergeCell ref="A2:Y2"/>
    <mergeCell ref="A3:Y3"/>
    <mergeCell ref="A4:Y4"/>
    <mergeCell ref="A5:Y5"/>
  </mergeCells>
  <pageMargins left="0.78740157480314965" right="0.78740157480314965" top="1.1811023622047245" bottom="0.59055118110236227" header="0.39370078740157483" footer="0.39370078740157483"/>
  <pageSetup paperSize="9" scale="32" fitToHeight="0" orientation="landscape" r:id="rId1"/>
  <headerFooter>
    <oddFooter>&amp;R&amp;"Times New Roman,Regular"&amp;12&amp;P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30.09.2025</vt:lpstr>
      <vt:lpstr>'30.09.2025'!Print_Titles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Iveta Morusa</cp:lastModifiedBy>
  <cp:lastPrinted>2025-10-06T10:28:32Z</cp:lastPrinted>
  <dcterms:created xsi:type="dcterms:W3CDTF">2025-04-04T10:34:23Z</dcterms:created>
  <dcterms:modified xsi:type="dcterms:W3CDTF">2025-10-06T10:58:51Z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Book2</vt:lpwstr>
  </property>
</Properties>
</file>