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3" activeTab="7"/>
  </bookViews>
  <sheets>
    <sheet name="Kons-Kopbudz" sheetId="1" r:id="rId1"/>
    <sheet name="kopb-izpilde" sheetId="2" r:id="rId2"/>
    <sheet name="gram-bil-kops" sheetId="3" r:id="rId3"/>
    <sheet name="budž-bil" sheetId="4" r:id="rId4"/>
    <sheet name="paš-bil" sheetId="5" r:id="rId5"/>
    <sheet name="fin-bilance" sheetId="6" r:id="rId6"/>
    <sheet name="valsts-parads" sheetId="7" r:id="rId7"/>
    <sheet name="arējais-parads" sheetId="8" r:id="rId8"/>
    <sheet name="kred-izm-summas" sheetId="9" r:id="rId9"/>
    <sheet name="galvojumi" sheetId="10" r:id="rId10"/>
    <sheet name="neatm-aizdevumi" sheetId="11" r:id="rId11"/>
    <sheet name="izsn-galv" sheetId="12" r:id="rId12"/>
    <sheet name="lidz-nep-gad" sheetId="13" r:id="rId13"/>
    <sheet name="ist-invest" sheetId="14" r:id="rId14"/>
    <sheet name="deb-kred" sheetId="15" r:id="rId15"/>
    <sheet name="pašv-deb-kred" sheetId="16" r:id="rId16"/>
    <sheet name="iekš-aizdev" sheetId="17" r:id="rId17"/>
    <sheet name="zied-dav" sheetId="18" r:id="rId18"/>
    <sheet name="pašv-zied" sheetId="19" r:id="rId19"/>
    <sheet name="kontu-atlik" sheetId="20" r:id="rId20"/>
    <sheet name="Sheet3" sheetId="21" r:id="rId21"/>
  </sheets>
  <definedNames/>
  <calcPr fullCalcOnLoad="1"/>
</workbook>
</file>

<file path=xl/sharedStrings.xml><?xml version="1.0" encoding="utf-8"?>
<sst xmlns="http://schemas.openxmlformats.org/spreadsheetml/2006/main" count="3437" uniqueCount="1987">
  <si>
    <t>*-mainīti atlikumi uz gada sākumu pēc Valsts kontroles pārbaudes un strukturālām izmaiņām</t>
  </si>
  <si>
    <t xml:space="preserve">Finansu ministrs                                                                                                                       </t>
  </si>
  <si>
    <t xml:space="preserve">Valsts kases pārvaldnieks                                                                             </t>
  </si>
  <si>
    <t>Pašvaldību  budžeta iestāžu grāmatvedības bilanču kopsavilkums 1999.gadā</t>
  </si>
  <si>
    <t xml:space="preserve">         Ēkas un būves</t>
  </si>
  <si>
    <t xml:space="preserve">                                   APGROZĀMIE LĪDZEKĻI</t>
  </si>
  <si>
    <t xml:space="preserve">                                  KREDITORI</t>
  </si>
  <si>
    <t xml:space="preserve">*-mainīti atlikumi uz gada sākumu pēc Valsts kontroles pārbaudes </t>
  </si>
  <si>
    <t xml:space="preserve">        A.Veiss</t>
  </si>
  <si>
    <t>Valsts un pašvaldību budžetu finansu bilance</t>
  </si>
  <si>
    <t>*Uz 1999.gada 1.janvāri</t>
  </si>
  <si>
    <t>Naudas līdzekļi</t>
  </si>
  <si>
    <t>LVL Latvijas Bankā</t>
  </si>
  <si>
    <t>Valūtas groza apgrozāmie līdzekļi Latvijas Bankā</t>
  </si>
  <si>
    <t>LVL Komercbankās</t>
  </si>
  <si>
    <t>Valūta Latvijas Bankā</t>
  </si>
  <si>
    <t>Valūta Komercbankās</t>
  </si>
  <si>
    <t>Valūta Komercbankās ārzemēs</t>
  </si>
  <si>
    <t>Īstermiņa ieguldījumi</t>
  </si>
  <si>
    <t>Ieguldījumi   depozītos Latvijas Bankā</t>
  </si>
  <si>
    <t>Ieguldījumi   depozītos Latvijas Bankā valūtā</t>
  </si>
  <si>
    <t xml:space="preserve">Ieguldījumi   depozītos komercbankās </t>
  </si>
  <si>
    <t>Ieguldījumi   depozītos komercbankās  valūtā</t>
  </si>
  <si>
    <t>Nākamo periodu izdevumi</t>
  </si>
  <si>
    <t>Pamatsummas atmaksas iekšējiem aizņēmumiem</t>
  </si>
  <si>
    <t>Krājbankas ilgtermiņa vērtspapīri</t>
  </si>
  <si>
    <t>Valsts budžeta prasības</t>
  </si>
  <si>
    <t>Aizdevumi citu līmeņu budžetiem</t>
  </si>
  <si>
    <t>Aizdevumi uzņēmējsabiedrībām</t>
  </si>
  <si>
    <t>" Latvijas Gāzes '' pārņemtās saistības</t>
  </si>
  <si>
    <t>Kredītlīdzekļi Latvijas Bankā</t>
  </si>
  <si>
    <t>BILANCE</t>
  </si>
  <si>
    <t>Rezerves un fondi</t>
  </si>
  <si>
    <t>Rezerves fonds</t>
  </si>
  <si>
    <t>Pasšvaldību finansu izlīdzināšanas fonds</t>
  </si>
  <si>
    <t>Iedzīvotāju ienākuma nodokļa sadales fonds</t>
  </si>
  <si>
    <t>Valsts budžeta saistības</t>
  </si>
  <si>
    <t>Ārvalstu aizņēmumi</t>
  </si>
  <si>
    <t>Saistības budžeta iestāžu noguldījumiem</t>
  </si>
  <si>
    <t>Valdības parādzīmes</t>
  </si>
  <si>
    <t>Krājbankas ilgtermiņa parādzīmes</t>
  </si>
  <si>
    <t>Rezultāts</t>
  </si>
  <si>
    <t>* -  mainīti   atlikumi  uz gada  sākumu   saskaņā  ar  uzskaites metodoloģijas  un strukturālām izmaiņām</t>
  </si>
  <si>
    <t xml:space="preserve">Finansu ministrs                                                                                     </t>
  </si>
  <si>
    <t xml:space="preserve">Valsts kases pārvaldnieks                                                                              </t>
  </si>
  <si>
    <t>Valsts parāda saistību pārskats (1997., 1998. un 1999. gadā)</t>
  </si>
  <si>
    <t>1997. gads</t>
  </si>
  <si>
    <t>1998. gads</t>
  </si>
  <si>
    <t>1999. gads</t>
  </si>
  <si>
    <t>1. IEKŠĒJAIS  PARĀDS  (1.1+1.2.)</t>
  </si>
  <si>
    <t xml:space="preserve">1.1. IEKŠĒJAIS  LATU  PARĀDS  (1.1.1.+1.1.2.+1.1.3.)  </t>
  </si>
  <si>
    <t>1.1.1. Īstermiņa parāds</t>
  </si>
  <si>
    <t xml:space="preserve">             Valsts iekšējā aizņēmuma parādzīmes *</t>
  </si>
  <si>
    <t xml:space="preserve">              Īstermiņa banku aizņēmumi</t>
  </si>
  <si>
    <t xml:space="preserve">              Kredīta līnijas izmantošana komercbankās</t>
  </si>
  <si>
    <t>1.1.2. Vidējā termiņa parāds</t>
  </si>
  <si>
    <t xml:space="preserve">             Valsts iekšējā aizņēmuma vidējā termiņa obligācijas *</t>
  </si>
  <si>
    <t xml:space="preserve"> 1.1.3. Ilgtermiņa parāds</t>
  </si>
  <si>
    <t xml:space="preserve">             Valsts iekšējā aizņēmuma ilgtermiņa obligācijas  </t>
  </si>
  <si>
    <t>1.2. IEKŠĒJAIS  VALŪTU  PARĀDS  (1.2.1.+1.2.2.)</t>
  </si>
  <si>
    <t>1.2.1.  Īstermiņa parāds</t>
  </si>
  <si>
    <t>1.2.2. Vidējā / Ilgtermiņa parāds ***</t>
  </si>
  <si>
    <t>2. ĀRĒJAIS  PARĀDS  (2.1.+2.2)</t>
  </si>
  <si>
    <t xml:space="preserve">2.1. ĀRĒJAIS  LATU  PARĀDS  </t>
  </si>
  <si>
    <t>2.2. ĀRĒJAIS  VALŪTU  PARĀDS  (2.2.1.+2.2.2.)</t>
  </si>
  <si>
    <t>2.2.1.  Īstermiņa parāds</t>
  </si>
  <si>
    <t>2.2.2. Vidējā / Ilgtermiņa parāds</t>
  </si>
  <si>
    <t xml:space="preserve">              Aizņēmumi</t>
  </si>
  <si>
    <t xml:space="preserve">              Eiroobligācijas **</t>
  </si>
  <si>
    <t>VALSTS   PARĀDS  (1.+2.)</t>
  </si>
  <si>
    <t>Izziņa:</t>
  </si>
  <si>
    <t>*   pēc nomināla - valsts iekšējā aizņēmuma parādzīmes
                                  un vidējā termiņa obligācijas</t>
  </si>
  <si>
    <t>**   pēc nomināla - eiroobligācijas</t>
  </si>
  <si>
    <t>*** saskaņā ar SWAP līgumu ar Latvijas Banku par EEK aizdevumu</t>
  </si>
  <si>
    <t>Finansu ministrs</t>
  </si>
  <si>
    <t>E. Krastiņš</t>
  </si>
  <si>
    <t>Valsts kases pārvaldnieks</t>
  </si>
  <si>
    <t>A. Veiss</t>
  </si>
  <si>
    <t xml:space="preserve">Valsts ārējā parāda 1999. gada pārskats </t>
  </si>
  <si>
    <t>Aizņēmuma</t>
  </si>
  <si>
    <t>Parāds</t>
  </si>
  <si>
    <t>Pārskata gadā</t>
  </si>
  <si>
    <t>Aizņēmums</t>
  </si>
  <si>
    <t>summa</t>
  </si>
  <si>
    <t>pārskata gada</t>
  </si>
  <si>
    <t>pārskata</t>
  </si>
  <si>
    <t>Valūtas</t>
  </si>
  <si>
    <t>neizmaksātā</t>
  </si>
  <si>
    <t>(Aizdevējs)</t>
  </si>
  <si>
    <t>beigās</t>
  </si>
  <si>
    <t>gada</t>
  </si>
  <si>
    <t>izmaksātā</t>
  </si>
  <si>
    <t>atmaksātā</t>
  </si>
  <si>
    <t>kursa</t>
  </si>
  <si>
    <t>apkalpošanas</t>
  </si>
  <si>
    <t>daļa pārskata</t>
  </si>
  <si>
    <t>ārvalstu</t>
  </si>
  <si>
    <t>(6+7-8+9)</t>
  </si>
  <si>
    <t xml:space="preserve">sākumā </t>
  </si>
  <si>
    <t>daļa</t>
  </si>
  <si>
    <t>izmaiņas</t>
  </si>
  <si>
    <t>izdevumi</t>
  </si>
  <si>
    <t>gada beigās</t>
  </si>
  <si>
    <t>valūtā</t>
  </si>
  <si>
    <t>latos</t>
  </si>
  <si>
    <t>Aizņēmumi Šveices frankos (CHF)</t>
  </si>
  <si>
    <t>VPA/s ''Latvenergo'' (Credit Suisse)</t>
  </si>
  <si>
    <t>Kopā   CHF</t>
  </si>
  <si>
    <t>Aizņēmumi Dānijas kronās (DKK)</t>
  </si>
  <si>
    <t>Liepājas ostai (Den Danske Bank)</t>
  </si>
  <si>
    <t>Cēsu pašvaldībai (Den Danske Bank)</t>
  </si>
  <si>
    <t>Kopā   DKK</t>
  </si>
  <si>
    <t>Aizņēmumi Eiropas vienotā valūtā (EUR)</t>
  </si>
  <si>
    <t>Lata International'' (Finnish Export Credit) 1</t>
  </si>
  <si>
    <t xml:space="preserve">G-24 (Eiropas Savienība) </t>
  </si>
  <si>
    <t>Uzņēmumu un fin. sekt. pārstrukturēsana (PB) 1</t>
  </si>
  <si>
    <t>Lauku attīstības projekts (PB) 1</t>
  </si>
  <si>
    <t>Labklājības ministrijai (Credit Lyonnais) 1</t>
  </si>
  <si>
    <t>Nacionālajai operai (AEG company) 1</t>
  </si>
  <si>
    <t>Strukturālo pārkārtojumu projekts (PB) 1</t>
  </si>
  <si>
    <t>Labklājības reformas projekts (PB) 1</t>
  </si>
  <si>
    <t>Vides aizsardzībai (Nordic Investment Bank)</t>
  </si>
  <si>
    <t>Veselības reformas projekts (PB) 1</t>
  </si>
  <si>
    <t>VID modernizēšanas projekts (PB)</t>
  </si>
  <si>
    <t>Izglītības reformu projekts (PB)</t>
  </si>
  <si>
    <t>Eiroobligācijas 3</t>
  </si>
  <si>
    <t xml:space="preserve">Latvijas pašvaldību un vides infrastrukt. proj. (EIB) </t>
  </si>
  <si>
    <t>Kopā   EUR</t>
  </si>
  <si>
    <t>Aizņēmumi Japānas jēnās (JPY)</t>
  </si>
  <si>
    <t>Rehabilitācijas aizdevums (JEIB)</t>
  </si>
  <si>
    <t>Ceļu projekts, Daugavas kaskāde (JEIB)</t>
  </si>
  <si>
    <t>A/s ''Tolaram Fibers'' (''Marubeni Corporation'') 4</t>
  </si>
  <si>
    <t>Kopā   JPY</t>
  </si>
  <si>
    <t>Aizņēmumi Zviedrijas kronās (SEK)</t>
  </si>
  <si>
    <t>Liepas pagastam (Zviedrijas Nac. Enerģ. Admin.)</t>
  </si>
  <si>
    <t>Talsu pilsētas Domei (Zviedrijas Nac. Enerģ. Admin.)</t>
  </si>
  <si>
    <t>Kopā SEK</t>
  </si>
  <si>
    <t>Aizņēmumi ASV dolāros (USD)</t>
  </si>
  <si>
    <t>Rehabilitācijas aizdevums (PB)</t>
  </si>
  <si>
    <t>Lauksaimniecības attīstībai (PB)</t>
  </si>
  <si>
    <t>'Lata International'' (Finnish Export Credit)</t>
  </si>
  <si>
    <t>G-24 (AB Svensk Exportcredit)</t>
  </si>
  <si>
    <t xml:space="preserve">'Lata International'' (Commodity Credit Corp.) </t>
  </si>
  <si>
    <t>Liepājas vides projekts (PB) 2</t>
  </si>
  <si>
    <t>Uzņēmumu un fin. sekt. pārstrukturēsana (PB)</t>
  </si>
  <si>
    <t>Ceļu projekts (ERAB)</t>
  </si>
  <si>
    <t>Jelgavas projekts (PB)</t>
  </si>
  <si>
    <t>Ceļu vadības sistēmai (Dānijas Unibanka)</t>
  </si>
  <si>
    <t xml:space="preserve">'Rīgas Gāzei'' (Dānijas Unibanka) </t>
  </si>
  <si>
    <t>Strenču notekūdeņu attīrīšanai (Dānijas Unibanka)</t>
  </si>
  <si>
    <t>Strenču centrālapkurei (Dānijas Unibanka)</t>
  </si>
  <si>
    <t>Līgatnes notekūdeņu attīrīšanai (Dānijas Unibanka)</t>
  </si>
  <si>
    <t>Komunālo pakalp. attīst. proj. (PB)</t>
  </si>
  <si>
    <t>Nepilsoņu pasēm (Export Development Corporation)</t>
  </si>
  <si>
    <t>Bauskas pašvaldībai (Dānijas Unibanka)</t>
  </si>
  <si>
    <t>Gulbenes pašvaldībai (Dānijas Unibanka)</t>
  </si>
  <si>
    <t>Kokneses pašvaldībai (Dānijas Unibanka)</t>
  </si>
  <si>
    <t>Kuldīgas pašvaldībai (Dānijas Unibanka)</t>
  </si>
  <si>
    <t>Ogres pašvaldībai (Dānijas Unibanka)</t>
  </si>
  <si>
    <t>Rūjienas pašvaldībai (Dānijas Unibanka)</t>
  </si>
  <si>
    <t>Saldus pašvaldībai (Dānijas Unibanka)</t>
  </si>
  <si>
    <t>Valkas pašvaldībai (Dānijas Unibanka)</t>
  </si>
  <si>
    <t>Valmieras pašvaldībai (Dānijas Unibanka)</t>
  </si>
  <si>
    <t>Bērnu slimnīcai (Dānijas Unibanka)</t>
  </si>
  <si>
    <t>Iekšlietu ministrijai (Societe Generale)</t>
  </si>
  <si>
    <t>Ceļu projekts (PB)</t>
  </si>
  <si>
    <t>Rīgas cieto atkritumu saimn. projekts (PB)</t>
  </si>
  <si>
    <t>Kopā   USD</t>
  </si>
  <si>
    <t>Aizņēmumi SVF norēķinu vienībās (XDR)</t>
  </si>
  <si>
    <t>Stand-by 2 (SVF)</t>
  </si>
  <si>
    <t>STF-1 (SVF)</t>
  </si>
  <si>
    <t>STF-2 (SVF)</t>
  </si>
  <si>
    <t>Kopā   XDR</t>
  </si>
  <si>
    <t>Kopā pārskata gadā</t>
  </si>
  <si>
    <t>X</t>
  </si>
  <si>
    <t>1 parāds perioda sākumā pārrēķināts saskaņā ar Eiropas vienotās valūtas (EUR) ieviešanu</t>
  </si>
  <si>
    <t xml:space="preserve">3 parāds pēc nomināla pārskata perioda beigās - 132 191 100 Ls </t>
  </si>
  <si>
    <t>2 faktiski 1998.g. izmaksāja par 10 242 Ls mazāk</t>
  </si>
  <si>
    <t>4 saskaņā ar uzņēmuma maksātnespēju, galvojuma atmaksu veica Finansu ministrija</t>
  </si>
  <si>
    <t>Valsts izsniegto galvojumu 1999. gada pārskats</t>
  </si>
  <si>
    <t>Galvojuma</t>
  </si>
  <si>
    <t>Galvojuma saņēmējs</t>
  </si>
  <si>
    <t>sākumā</t>
  </si>
  <si>
    <t>Galvojumi Šveices frankos (CHF)</t>
  </si>
  <si>
    <t>Galvojumi Eiropas vienotā valūtā (EUR)</t>
  </si>
  <si>
    <t>A/s ''Rīgas Miesnieks'' (AKA) 1</t>
  </si>
  <si>
    <t>A/s ''Ādaži'' (Thode+Sehobel osthand.haft mbh) 1</t>
  </si>
  <si>
    <t>A/s ''Preses nams'' (KFW) 1</t>
  </si>
  <si>
    <t>Latvijas Investīciju banka (EIB) 2</t>
  </si>
  <si>
    <t>Latvijas Investīciju banka (DEG) 1</t>
  </si>
  <si>
    <t>P/u ''Rīgas ūdens'' (EIB) 3</t>
  </si>
  <si>
    <t>PVA/s ''Latvenergo'' (EIB)</t>
  </si>
  <si>
    <t>PVA/s ''Latvenergo'' (Societe Generale)</t>
  </si>
  <si>
    <t>VA/s ''Latvijas Dzelzceļš'' (EIB)</t>
  </si>
  <si>
    <t>RJA ēkas rekonstrukcijai (ZIB)</t>
  </si>
  <si>
    <t>Galvojumi Japānas jēnās (JPY)</t>
  </si>
  <si>
    <t>A/s ''Tolaram Fibers'' (''Marubeni Corporation'')</t>
  </si>
  <si>
    <t>Galvojumi Latvijas latos (LVL)</t>
  </si>
  <si>
    <t>Liepājas SEZ (A/s ''Rīgas Komercbanka'')</t>
  </si>
  <si>
    <t>Kopā   LVL</t>
  </si>
  <si>
    <t>Galvojumi ASV dolāros (USD)</t>
  </si>
  <si>
    <t>Mērsraga osta (A/s ''Latvijas Unibanka'') 4</t>
  </si>
  <si>
    <t>Rīgas Starptautiskā lidosta (ERAB) 5</t>
  </si>
  <si>
    <t>PVA/s ''Latvenergo'' (SEC)</t>
  </si>
  <si>
    <t>PVA/s ''Latvenergo'' (ERAB)</t>
  </si>
  <si>
    <t>P/u ''Rīgas ūdens'' (ERAB)</t>
  </si>
  <si>
    <t>Latvijas Jūras administrācija (A/s ''Parekss Banka'')</t>
  </si>
  <si>
    <t>Ventspils ostas pārvalde (EIB) 6</t>
  </si>
  <si>
    <t>Ventspils ostas pārvalde (VABB)</t>
  </si>
  <si>
    <t>Rīgas tirdzniecības osta (A/s ''Latvijas Unibanka'')</t>
  </si>
  <si>
    <t>Rīgas tirdzniecības osta (A/s ''Vereinsbank Rīga'')</t>
  </si>
  <si>
    <t>VA/s ''Latvijas Dzelzceļš'' (ERAB)</t>
  </si>
  <si>
    <t>Liepājas SEZ (A/s ''Vereinsbank Rīga'')</t>
  </si>
  <si>
    <t>Rīgas Ostas pārvaldei (A/s ''Latvijas Unibanka'')</t>
  </si>
  <si>
    <t>Ventspils brīvostas rekonstrukcijai (VABB)</t>
  </si>
  <si>
    <t>A/s ''Tolaram Fibers'' (''Marubeni Corporation'') - saskaņā ar uzņēmuma maksātnespēju, galvojuma atmaksu veica Finansu min.</t>
  </si>
  <si>
    <t>4 t.sk. 50 790 latu izmaksāts 1998.g.</t>
  </si>
  <si>
    <t>5 faktiski no 1994.g. izmaksāts 5 583 855 latu un atmaksāts 2 464 470 latu</t>
  </si>
  <si>
    <t>2 faktiski 1997.g. izmaksāts 3 281 866 latu</t>
  </si>
  <si>
    <t>6 t.sk. 2 507 400 latu izmaksāts 1998.g.</t>
  </si>
  <si>
    <t>3 t.sk. 1 631 201 latu izmaksāts 1998.g.</t>
  </si>
  <si>
    <t>7 t.sk. 416 447 latu izmaksāts 1998.g.</t>
  </si>
  <si>
    <t>Valsts neatmaksāto aizdevumu saraksts uz 1999. gada 31. decembri</t>
  </si>
  <si>
    <t>(miljonos valūtas vienību)</t>
  </si>
  <si>
    <t>Parakstīšanas</t>
  </si>
  <si>
    <t>Aizdevuma</t>
  </si>
  <si>
    <t>Procentu</t>
  </si>
  <si>
    <t>Pēdējais</t>
  </si>
  <si>
    <t>Aizdevuma devējs</t>
  </si>
  <si>
    <t>datums</t>
  </si>
  <si>
    <t>mērķis</t>
  </si>
  <si>
    <t>galējais</t>
  </si>
  <si>
    <t xml:space="preserve"> summa,</t>
  </si>
  <si>
    <t>likme</t>
  </si>
  <si>
    <t>maksāšanas</t>
  </si>
  <si>
    <t>Moratorijs</t>
  </si>
  <si>
    <t xml:space="preserve">atmaksas </t>
  </si>
  <si>
    <t>saņēmējs</t>
  </si>
  <si>
    <t xml:space="preserve"> valūta</t>
  </si>
  <si>
    <t>datumi</t>
  </si>
  <si>
    <t>Maksājumu</t>
  </si>
  <si>
    <t xml:space="preserve"> </t>
  </si>
  <si>
    <t>Eiropas Kopiena (G-24)</t>
  </si>
  <si>
    <t>8.janvāris</t>
  </si>
  <si>
    <t>bilances</t>
  </si>
  <si>
    <t>70 uzņēmumi</t>
  </si>
  <si>
    <t>EUR LIBOR</t>
  </si>
  <si>
    <t xml:space="preserve">30.marts </t>
  </si>
  <si>
    <t>7 gadi</t>
  </si>
  <si>
    <t>2000.g.</t>
  </si>
  <si>
    <t>1993.g.</t>
  </si>
  <si>
    <t>stabilizēšanai</t>
  </si>
  <si>
    <t>EUR</t>
  </si>
  <si>
    <t>30.septembris</t>
  </si>
  <si>
    <t>31.martā</t>
  </si>
  <si>
    <t>AB Svensk Exportcredit (G-24)</t>
  </si>
  <si>
    <t>16.jūlijs</t>
  </si>
  <si>
    <t>46 uzņēmumi</t>
  </si>
  <si>
    <t>21.00</t>
  </si>
  <si>
    <t>USD LIBOR</t>
  </si>
  <si>
    <t>15.marts</t>
  </si>
  <si>
    <t>USD</t>
  </si>
  <si>
    <t>15.septembris</t>
  </si>
  <si>
    <t>Company AEG (Vācija)</t>
  </si>
  <si>
    <t>12.decembris</t>
  </si>
  <si>
    <t>Nacionālajai</t>
  </si>
  <si>
    <t>Kultūras</t>
  </si>
  <si>
    <t>10.25%</t>
  </si>
  <si>
    <t xml:space="preserve">1.aprīlis </t>
  </si>
  <si>
    <t>-</t>
  </si>
  <si>
    <t>1991.g.</t>
  </si>
  <si>
    <t>operai</t>
  </si>
  <si>
    <t>ministrija</t>
  </si>
  <si>
    <t>1.oktobris</t>
  </si>
  <si>
    <t>Credit Lyonnais</t>
  </si>
  <si>
    <t>20.marts</t>
  </si>
  <si>
    <t>Digitālā angiogrāfa</t>
  </si>
  <si>
    <t>Labklājības</t>
  </si>
  <si>
    <t>LIBOR+1.25%</t>
  </si>
  <si>
    <t>26.aprīlis</t>
  </si>
  <si>
    <t>1 gads</t>
  </si>
  <si>
    <t>2001.g.</t>
  </si>
  <si>
    <t>(Francija)</t>
  </si>
  <si>
    <t>1996.g.</t>
  </si>
  <si>
    <t>iegāde</t>
  </si>
  <si>
    <t>26.oktobris</t>
  </si>
  <si>
    <t>Export Development Corporation</t>
  </si>
  <si>
    <t>9.aprīlis</t>
  </si>
  <si>
    <t>Nepilsoņu pasu</t>
  </si>
  <si>
    <t>Iekšlietu</t>
  </si>
  <si>
    <t>7.44%</t>
  </si>
  <si>
    <t>1.jūnijs,</t>
  </si>
  <si>
    <t>(Kanāda)</t>
  </si>
  <si>
    <t>projektam</t>
  </si>
  <si>
    <t>1.decembris</t>
  </si>
  <si>
    <t>katru mēnesi</t>
  </si>
  <si>
    <t>Credit Suisse</t>
  </si>
  <si>
    <t>15.aprīlis</t>
  </si>
  <si>
    <t>Enerģētikas</t>
  </si>
  <si>
    <t>VAS ''Latvenergo''</t>
  </si>
  <si>
    <t xml:space="preserve">SEBR </t>
  </si>
  <si>
    <t>atkarībā</t>
  </si>
  <si>
    <t>2003.g.</t>
  </si>
  <si>
    <t>1994.g.</t>
  </si>
  <si>
    <t>sektors</t>
  </si>
  <si>
    <t>CHF</t>
  </si>
  <si>
    <t>mainīgā</t>
  </si>
  <si>
    <t>no izmaksas</t>
  </si>
  <si>
    <t>27.februāris</t>
  </si>
  <si>
    <t>Zviedrijas Nacionālā</t>
  </si>
  <si>
    <t>30.marts</t>
  </si>
  <si>
    <t>Apkures sistēmu</t>
  </si>
  <si>
    <t xml:space="preserve">Talsu pilsētas </t>
  </si>
  <si>
    <t>6 mēn. STIBOR</t>
  </si>
  <si>
    <t>31.marts</t>
  </si>
  <si>
    <t>2003. gada</t>
  </si>
  <si>
    <t>Enerģijas Administrācija</t>
  </si>
  <si>
    <t>1998.g.</t>
  </si>
  <si>
    <t>rekonstrukcijai</t>
  </si>
  <si>
    <t>Domei</t>
  </si>
  <si>
    <t>SEK</t>
  </si>
  <si>
    <t>30. septembris</t>
  </si>
  <si>
    <t>Societe Generale</t>
  </si>
  <si>
    <t>14. februāris</t>
  </si>
  <si>
    <t>Kriminoloģiskās</t>
  </si>
  <si>
    <t>Iekšlietu ministrija</t>
  </si>
  <si>
    <t>7,80%</t>
  </si>
  <si>
    <t>14.februāris</t>
  </si>
  <si>
    <t>2003. g.</t>
  </si>
  <si>
    <t>1997.g.</t>
  </si>
  <si>
    <t>izmeklēšanas centram</t>
  </si>
  <si>
    <t>14.novembris</t>
  </si>
  <si>
    <t>Februāra</t>
  </si>
  <si>
    <t>SVF</t>
  </si>
  <si>
    <t>13.aprīlī</t>
  </si>
  <si>
    <t>44 uzņēmumi</t>
  </si>
  <si>
    <t>4.80 % (mainīga likme)</t>
  </si>
  <si>
    <t>maija,augusta</t>
  </si>
  <si>
    <t>5 gadi</t>
  </si>
  <si>
    <t>(STF-1)</t>
  </si>
  <si>
    <t>XDR</t>
  </si>
  <si>
    <t>novembra</t>
  </si>
  <si>
    <t>19.decembris</t>
  </si>
  <si>
    <t>1.datums</t>
  </si>
  <si>
    <t xml:space="preserve">Budžeta </t>
  </si>
  <si>
    <t>Credit Suisse First Boston</t>
  </si>
  <si>
    <t>11.maijs</t>
  </si>
  <si>
    <t>Eiroobligācijas</t>
  </si>
  <si>
    <t>fiskālā</t>
  </si>
  <si>
    <t>6.25%</t>
  </si>
  <si>
    <t>13.maijs</t>
  </si>
  <si>
    <t>4 gadi</t>
  </si>
  <si>
    <t>2004.gada</t>
  </si>
  <si>
    <t>1999.g.</t>
  </si>
  <si>
    <t>deficīta</t>
  </si>
  <si>
    <t>finansēšana</t>
  </si>
  <si>
    <t>6.oktobrī</t>
  </si>
  <si>
    <t>23.aprīlis</t>
  </si>
  <si>
    <t>32 uzņēmumi</t>
  </si>
  <si>
    <t>2004.g.</t>
  </si>
  <si>
    <t>(STF-2)</t>
  </si>
  <si>
    <t>19.jūlijs</t>
  </si>
  <si>
    <t>Finnish Export Credit (Somija)</t>
  </si>
  <si>
    <t>26.jūnijs</t>
  </si>
  <si>
    <t>Lauksaimniecības</t>
  </si>
  <si>
    <t>Lata</t>
  </si>
  <si>
    <t>6-m-LIBOR + 0.5%</t>
  </si>
  <si>
    <t>10.jūnijs</t>
  </si>
  <si>
    <t>1992.g.</t>
  </si>
  <si>
    <t>mašīnu imports</t>
  </si>
  <si>
    <t>International</t>
  </si>
  <si>
    <t>10.decembris</t>
  </si>
  <si>
    <t>Den Danske Bank</t>
  </si>
  <si>
    <t>26.septembris</t>
  </si>
  <si>
    <t>Centrālapkures sistēmas</t>
  </si>
  <si>
    <t xml:space="preserve">Cēsu </t>
  </si>
  <si>
    <t>0.37</t>
  </si>
  <si>
    <t>bezprocentu</t>
  </si>
  <si>
    <t>30.jūnijs,</t>
  </si>
  <si>
    <t>2005.g.</t>
  </si>
  <si>
    <t>rekonstrukcija</t>
  </si>
  <si>
    <t>siltumtīklu uzņēmums</t>
  </si>
  <si>
    <t>DKK</t>
  </si>
  <si>
    <t>kredīts</t>
  </si>
  <si>
    <t>31.decembris</t>
  </si>
  <si>
    <t>Dānijas Unibanka</t>
  </si>
  <si>
    <t>10.novembris</t>
  </si>
  <si>
    <t>Ceļu seguma vadības</t>
  </si>
  <si>
    <t>Latvijas</t>
  </si>
  <si>
    <t>3 gadi</t>
  </si>
  <si>
    <t>2006.g.</t>
  </si>
  <si>
    <t>1995.g.</t>
  </si>
  <si>
    <t>sistēmas ieviešana</t>
  </si>
  <si>
    <t>Autoceļu direkcija</t>
  </si>
  <si>
    <t>30.septembrī</t>
  </si>
  <si>
    <t>22.novembris</t>
  </si>
  <si>
    <t>Notekūdeņu attīrīšanas</t>
  </si>
  <si>
    <t>Strenču pašvaldība</t>
  </si>
  <si>
    <t>iekārtas rekonstr.</t>
  </si>
  <si>
    <t>Centrālapkures sistēmu</t>
  </si>
  <si>
    <t>Līgatnes pašvaldība</t>
  </si>
  <si>
    <t>Bauskas</t>
  </si>
  <si>
    <t>2 gadi</t>
  </si>
  <si>
    <t>pašvaldība</t>
  </si>
  <si>
    <t>Kokneses</t>
  </si>
  <si>
    <t>Kuldīgas</t>
  </si>
  <si>
    <t>Ogres</t>
  </si>
  <si>
    <t>Rūjienas</t>
  </si>
  <si>
    <t>Saldus</t>
  </si>
  <si>
    <t>Valkas</t>
  </si>
  <si>
    <t>Valmieras</t>
  </si>
  <si>
    <t>Liepājas ostas</t>
  </si>
  <si>
    <t>Liepājas SEZ</t>
  </si>
  <si>
    <t>pārvalde</t>
  </si>
  <si>
    <t>Swedish National Board for</t>
  </si>
  <si>
    <t>15.oktobris</t>
  </si>
  <si>
    <t>Katlu mājas</t>
  </si>
  <si>
    <t>Liepas</t>
  </si>
  <si>
    <t>STIBOR</t>
  </si>
  <si>
    <t>2007.g.</t>
  </si>
  <si>
    <t>Tehnical Development</t>
  </si>
  <si>
    <t>pagasts</t>
  </si>
  <si>
    <t>Gulbenes</t>
  </si>
  <si>
    <t>20.oktobris</t>
  </si>
  <si>
    <t>Iekārtu imports</t>
  </si>
  <si>
    <t>'Rīgas Gāze''</t>
  </si>
  <si>
    <t>30.jūnijs</t>
  </si>
  <si>
    <t>27.janvāris</t>
  </si>
  <si>
    <t>Bērnu slimnīcai</t>
  </si>
  <si>
    <t>2008.g.</t>
  </si>
  <si>
    <t>Eiropas Rekonstrukcijas</t>
  </si>
  <si>
    <t>14.decembris</t>
  </si>
  <si>
    <t>Ceļu projekts</t>
  </si>
  <si>
    <t xml:space="preserve">Latvijas </t>
  </si>
  <si>
    <t>6m-LIBOR+1%</t>
  </si>
  <si>
    <t>20.februāris</t>
  </si>
  <si>
    <t>2009.g.</t>
  </si>
  <si>
    <t>un attīstības banka</t>
  </si>
  <si>
    <t>(kopfin. ar JEIB)</t>
  </si>
  <si>
    <t>20.augusts</t>
  </si>
  <si>
    <t>Pasaules banka</t>
  </si>
  <si>
    <t>23.oktobris</t>
  </si>
  <si>
    <t>Rehabilitācijas</t>
  </si>
  <si>
    <t>15 uzņēmumi</t>
  </si>
  <si>
    <t>PB mainīgā</t>
  </si>
  <si>
    <t>6 gadi</t>
  </si>
  <si>
    <t>aizdevums</t>
  </si>
  <si>
    <t>+ 0.5%</t>
  </si>
  <si>
    <t>Japānas Eksporta un importa</t>
  </si>
  <si>
    <t>17.novembris</t>
  </si>
  <si>
    <t>7 uzņēmumi</t>
  </si>
  <si>
    <t>Izmaksas</t>
  </si>
  <si>
    <t>banka</t>
  </si>
  <si>
    <t>JPY</t>
  </si>
  <si>
    <t>dienas likme</t>
  </si>
  <si>
    <t>17.jūlijs</t>
  </si>
  <si>
    <t>(kopfin. ar ERAB)</t>
  </si>
  <si>
    <t>Autoceļu direkcija,</t>
  </si>
  <si>
    <t>20.jūnijs</t>
  </si>
  <si>
    <t>Daugavas HES</t>
  </si>
  <si>
    <t>20.decembris</t>
  </si>
  <si>
    <t>Privatizācijas un</t>
  </si>
  <si>
    <t>9.novembris</t>
  </si>
  <si>
    <t>banku sistēmas</t>
  </si>
  <si>
    <t>6 bankas</t>
  </si>
  <si>
    <t>6 mēn. LIBOR + 0.5%</t>
  </si>
  <si>
    <t>15. janvāris</t>
  </si>
  <si>
    <t>2011.g.</t>
  </si>
  <si>
    <t>attīstībai</t>
  </si>
  <si>
    <t>15.jūlijs</t>
  </si>
  <si>
    <t>15.jūlijā</t>
  </si>
  <si>
    <t>16.februāris</t>
  </si>
  <si>
    <t>Lauksaimniecība</t>
  </si>
  <si>
    <t>4 uzņēmumi</t>
  </si>
  <si>
    <t>PB mainīgā+0.5%</t>
  </si>
  <si>
    <t>1.marts</t>
  </si>
  <si>
    <t>1.septembris</t>
  </si>
  <si>
    <t>7 bankas</t>
  </si>
  <si>
    <t>PB mainīgā + 0.5%</t>
  </si>
  <si>
    <t>1.jūnijs</t>
  </si>
  <si>
    <t>Pasaules Banka</t>
  </si>
  <si>
    <t>Strukturālā</t>
  </si>
  <si>
    <t>LR valdība</t>
  </si>
  <si>
    <t>PB fiksētā likme</t>
  </si>
  <si>
    <t>15.aprīlis,</t>
  </si>
  <si>
    <t>2012.g.</t>
  </si>
  <si>
    <t>reforma</t>
  </si>
  <si>
    <t>Latvijas autoceļu</t>
  </si>
  <si>
    <t>direkcija</t>
  </si>
  <si>
    <t>18.septembris</t>
  </si>
  <si>
    <t>Siltumapgādes</t>
  </si>
  <si>
    <t>Jelgavas</t>
  </si>
  <si>
    <t>1.maijs</t>
  </si>
  <si>
    <t>sistēmu</t>
  </si>
  <si>
    <t>pilsēta</t>
  </si>
  <si>
    <t>1.novembris</t>
  </si>
  <si>
    <t>SIA ''Liepājas ūdens'',</t>
  </si>
  <si>
    <t>9.janvāris</t>
  </si>
  <si>
    <t xml:space="preserve">Vides </t>
  </si>
  <si>
    <t>Rucavas pagasta</t>
  </si>
  <si>
    <t>15.februāris</t>
  </si>
  <si>
    <t>aizsardzībai</t>
  </si>
  <si>
    <t>padome</t>
  </si>
  <si>
    <t>15.augusts</t>
  </si>
  <si>
    <t>15.augustā</t>
  </si>
  <si>
    <t>Labklājības ministrija,</t>
  </si>
  <si>
    <t>VSAA,</t>
  </si>
  <si>
    <t>6 mēn. EUR LIBOR +</t>
  </si>
  <si>
    <t>15. maijs</t>
  </si>
  <si>
    <t>reformas projekts</t>
  </si>
  <si>
    <t>Kandavas pašvaldība</t>
  </si>
  <si>
    <t>0.75%;</t>
  </si>
  <si>
    <t>15. novembris</t>
  </si>
  <si>
    <t>15.novembris</t>
  </si>
  <si>
    <t xml:space="preserve"> izmaksai fiksētā</t>
  </si>
  <si>
    <t>Pašvaldības,</t>
  </si>
  <si>
    <t>26.janvāris</t>
  </si>
  <si>
    <t>Municipālo</t>
  </si>
  <si>
    <t>pašvaldību</t>
  </si>
  <si>
    <t>pakalpojumu projekts</t>
  </si>
  <si>
    <t>uzņēmumi,</t>
  </si>
  <si>
    <t>PKF</t>
  </si>
  <si>
    <t>Valsts obligātās</t>
  </si>
  <si>
    <t>25.novembris</t>
  </si>
  <si>
    <t>Veselības reformas</t>
  </si>
  <si>
    <t>veselības</t>
  </si>
  <si>
    <t>2014.gada</t>
  </si>
  <si>
    <t>projekts</t>
  </si>
  <si>
    <t>apdrošināšanas</t>
  </si>
  <si>
    <t>aģentūra</t>
  </si>
  <si>
    <t>2. maijs</t>
  </si>
  <si>
    <t>Ceļu attīstības</t>
  </si>
  <si>
    <t>6 mēn. LIBOR +</t>
  </si>
  <si>
    <t>15. marts</t>
  </si>
  <si>
    <t>2014. g.</t>
  </si>
  <si>
    <t>PB 0.5%</t>
  </si>
  <si>
    <t>15. septembris</t>
  </si>
  <si>
    <t>Izglītības kvalitātes</t>
  </si>
  <si>
    <t>19.augusts</t>
  </si>
  <si>
    <t>Izglītības reformu</t>
  </si>
  <si>
    <t>reforma un izmaksu</t>
  </si>
  <si>
    <t>efektivitātes</t>
  </si>
  <si>
    <t>palienināšana skolās</t>
  </si>
  <si>
    <t>13.janvāris</t>
  </si>
  <si>
    <t>VID modernizācijas</t>
  </si>
  <si>
    <t>Valsts</t>
  </si>
  <si>
    <t>Fiksētā</t>
  </si>
  <si>
    <t>15.maijs</t>
  </si>
  <si>
    <t>ieņēmumu</t>
  </si>
  <si>
    <t>dienests</t>
  </si>
  <si>
    <t>Atkritumu izgāztuves</t>
  </si>
  <si>
    <t>30.aprīlis</t>
  </si>
  <si>
    <t>modernizācija un</t>
  </si>
  <si>
    <t>Rīgas Dome</t>
  </si>
  <si>
    <t>2015.gada</t>
  </si>
  <si>
    <t>atkritumu saimniecība</t>
  </si>
  <si>
    <t>(SIA Getliņi Eko)</t>
  </si>
  <si>
    <t>9.septembris</t>
  </si>
  <si>
    <t>Lauku attīstības</t>
  </si>
  <si>
    <t>uzņēmumi</t>
  </si>
  <si>
    <t>Latvijas pašvaldību</t>
  </si>
  <si>
    <t>Vides un</t>
  </si>
  <si>
    <t>Eiropas Investīciju banka</t>
  </si>
  <si>
    <t>un vides</t>
  </si>
  <si>
    <t>infrastruktūras</t>
  </si>
  <si>
    <t>2019.gada</t>
  </si>
  <si>
    <t>projektu</t>
  </si>
  <si>
    <t>realizācija</t>
  </si>
  <si>
    <t>Pēc līgumu</t>
  </si>
  <si>
    <t>Peldošā</t>
  </si>
  <si>
    <t>Nordic Investment</t>
  </si>
  <si>
    <t>Ekoloģijas</t>
  </si>
  <si>
    <t>noslēgšanas</t>
  </si>
  <si>
    <t>vai fiksētā</t>
  </si>
  <si>
    <t xml:space="preserve">tiks slēgti 
</t>
  </si>
  <si>
    <t>10 gadi</t>
  </si>
  <si>
    <t>2022.g.</t>
  </si>
  <si>
    <t>Bank</t>
  </si>
  <si>
    <t>paredzēts</t>
  </si>
  <si>
    <t>pēc papildus</t>
  </si>
  <si>
    <t>papildus līgumi</t>
  </si>
  <si>
    <t>tālākaizdošanai</t>
  </si>
  <si>
    <t>vienošanās</t>
  </si>
  <si>
    <t xml:space="preserve">   Commodity Credit</t>
  </si>
  <si>
    <t>9.jūnijs</t>
  </si>
  <si>
    <t xml:space="preserve">Graudu </t>
  </si>
  <si>
    <t>2% - pirmos 7 g.</t>
  </si>
  <si>
    <t>24.novembrī</t>
  </si>
  <si>
    <t xml:space="preserve">    Corporation  (ASV)</t>
  </si>
  <si>
    <t>imports</t>
  </si>
  <si>
    <t>3% - pārējo laiku</t>
  </si>
  <si>
    <t>24.novembris</t>
  </si>
  <si>
    <t xml:space="preserve">Finansu ministrs </t>
  </si>
  <si>
    <t>Valsts izsniegto galvojumu saraksts uz 1999. gada 31. decembri</t>
  </si>
  <si>
    <t>'Marubeni Corporation''</t>
  </si>
  <si>
    <t>21.decembris</t>
  </si>
  <si>
    <t>Tehnoloģijas</t>
  </si>
  <si>
    <t>A/S ''Tolaram</t>
  </si>
  <si>
    <t>4.8%</t>
  </si>
  <si>
    <t>21.februāris</t>
  </si>
  <si>
    <t>2</t>
  </si>
  <si>
    <t>(Japāna)</t>
  </si>
  <si>
    <t>Fibers''</t>
  </si>
  <si>
    <t>21.augusts</t>
  </si>
  <si>
    <t>gadi</t>
  </si>
  <si>
    <t>AKA Ausfuhkredit -</t>
  </si>
  <si>
    <t>16.marts</t>
  </si>
  <si>
    <t>VAS ''Rīgas</t>
  </si>
  <si>
    <t>7.75%</t>
  </si>
  <si>
    <t>Gessellellschaft (Germany)</t>
  </si>
  <si>
    <t>Miesnieks''</t>
  </si>
  <si>
    <t>30.novembris</t>
  </si>
  <si>
    <t>Kreditanstalt fur</t>
  </si>
  <si>
    <t>22.decembris</t>
  </si>
  <si>
    <t>Drukāšanas iekārtas</t>
  </si>
  <si>
    <t>A/S ''Preses nams''</t>
  </si>
  <si>
    <t>laika perioda likme</t>
  </si>
  <si>
    <t>Wiederaufbau (KFW)</t>
  </si>
  <si>
    <t>+ 0.875%</t>
  </si>
  <si>
    <t>Ventspils Apvienotā</t>
  </si>
  <si>
    <t>17.decembris</t>
  </si>
  <si>
    <t>Transporta</t>
  </si>
  <si>
    <t>Ventspils ostas</t>
  </si>
  <si>
    <t>9.8%</t>
  </si>
  <si>
    <t>katru</t>
  </si>
  <si>
    <t>Baltijas Banka</t>
  </si>
  <si>
    <t>administrācija</t>
  </si>
  <si>
    <t>mēnesi</t>
  </si>
  <si>
    <t>Rīgas ostas</t>
  </si>
  <si>
    <t>A/S ''Latvijas Unibanka''</t>
  </si>
  <si>
    <t xml:space="preserve">piestātņu </t>
  </si>
  <si>
    <t>USD 3 mēn.</t>
  </si>
  <si>
    <t>31.janvāris</t>
  </si>
  <si>
    <t>2.5</t>
  </si>
  <si>
    <t>2002.g.</t>
  </si>
  <si>
    <t>LIBOR + 3.5%</t>
  </si>
  <si>
    <t>31.jūlijs</t>
  </si>
  <si>
    <t>A/S ''Rīgas komercbanka''</t>
  </si>
  <si>
    <t>18.jūlijs</t>
  </si>
  <si>
    <t>Ekonomiskā</t>
  </si>
  <si>
    <t>Liepājas speciālās</t>
  </si>
  <si>
    <t>7.3%  - 10%</t>
  </si>
  <si>
    <t>projekta</t>
  </si>
  <si>
    <t>ekonomiskās</t>
  </si>
  <si>
    <t>LVL</t>
  </si>
  <si>
    <t>1.augusts</t>
  </si>
  <si>
    <t>zonas pārvalde</t>
  </si>
  <si>
    <t>Banque Indosuez</t>
  </si>
  <si>
    <t>PVAS ''Latvenergo''</t>
  </si>
  <si>
    <t>7.88%</t>
  </si>
  <si>
    <t>Stockholm Branch</t>
  </si>
  <si>
    <t>(Sweden Export Credit)</t>
  </si>
  <si>
    <t>SEBR</t>
  </si>
  <si>
    <t>(Šveice)</t>
  </si>
  <si>
    <t>gads</t>
  </si>
  <si>
    <t>15.decembris</t>
  </si>
  <si>
    <t>A/S ''Pareks Banka''</t>
  </si>
  <si>
    <t>13.augusts</t>
  </si>
  <si>
    <t>Kuģu satiksmes</t>
  </si>
  <si>
    <t>Latvijas Jūras</t>
  </si>
  <si>
    <t>7.18%</t>
  </si>
  <si>
    <t>10.janvāris</t>
  </si>
  <si>
    <t>1997.g,.</t>
  </si>
  <si>
    <t>vadības sistēmas</t>
  </si>
  <si>
    <t>10.jūlijs</t>
  </si>
  <si>
    <t>ieviešana</t>
  </si>
  <si>
    <t>A/S ''Ventspils Apvienotā</t>
  </si>
  <si>
    <t>18.jūnijs</t>
  </si>
  <si>
    <t>Ventspils brīvostas</t>
  </si>
  <si>
    <t>Ventspils Brīvostas</t>
  </si>
  <si>
    <t>Baltijas banka''</t>
  </si>
  <si>
    <t>30.decembris</t>
  </si>
  <si>
    <t>Deutsche Investitions und</t>
  </si>
  <si>
    <t>4.augusts</t>
  </si>
  <si>
    <t xml:space="preserve">Investīciju </t>
  </si>
  <si>
    <t>10.5%</t>
  </si>
  <si>
    <t>Entwicklungsgesellscaft GmbH</t>
  </si>
  <si>
    <t>programma</t>
  </si>
  <si>
    <t>Investīciju banka</t>
  </si>
  <si>
    <t>(DEG)</t>
  </si>
  <si>
    <t>Eiropas investīcijas</t>
  </si>
  <si>
    <t>Ekonomiskā projekta</t>
  </si>
  <si>
    <t>5.49% - 7.23%</t>
  </si>
  <si>
    <t>20.aprīlis</t>
  </si>
  <si>
    <t>9.decembris</t>
  </si>
  <si>
    <t>Ostas rekonstrukcija</t>
  </si>
  <si>
    <t>USD 6 mēn.</t>
  </si>
  <si>
    <t>10.aprīlis</t>
  </si>
  <si>
    <t>un modernizācija</t>
  </si>
  <si>
    <t>tirdzniecības osta''</t>
  </si>
  <si>
    <t>LIBOR + 1.38%</t>
  </si>
  <si>
    <t>10.oktobris</t>
  </si>
  <si>
    <t>Eiropas rekonstrukcijas</t>
  </si>
  <si>
    <t>8.oktobris</t>
  </si>
  <si>
    <t>Lidostas</t>
  </si>
  <si>
    <t>Rīgas</t>
  </si>
  <si>
    <t>USD 6 men.</t>
  </si>
  <si>
    <t>starptautiskā</t>
  </si>
  <si>
    <t>LIBOR+1%</t>
  </si>
  <si>
    <t>lidosta</t>
  </si>
  <si>
    <t>3.februāris</t>
  </si>
  <si>
    <t>19.maijs</t>
  </si>
  <si>
    <t>Mērsraga</t>
  </si>
  <si>
    <t>LIBOR + 2%</t>
  </si>
  <si>
    <t>3.maijs</t>
  </si>
  <si>
    <t>ostas pārvalde</t>
  </si>
  <si>
    <t>3.augusts</t>
  </si>
  <si>
    <t>3.novembris</t>
  </si>
  <si>
    <t>A/S ''Vereinsbank Rīga''</t>
  </si>
  <si>
    <t xml:space="preserve">Liepājas ostas kuģu </t>
  </si>
  <si>
    <t>3 mēnešu LIBOR</t>
  </si>
  <si>
    <t xml:space="preserve">ceļu un akvatorijas </t>
  </si>
  <si>
    <t>padziļināšanas projekts</t>
  </si>
  <si>
    <t xml:space="preserve">Rīgas </t>
  </si>
  <si>
    <t>Tirdzniecības ostas</t>
  </si>
  <si>
    <t>VA/S ''Rīgas</t>
  </si>
  <si>
    <t>rekonstrukcijai un</t>
  </si>
  <si>
    <t>Tirdzniecības osta''</t>
  </si>
  <si>
    <t>Mainīgā likme</t>
  </si>
  <si>
    <t>6.03%</t>
  </si>
  <si>
    <t>19.janvāris</t>
  </si>
  <si>
    <t>3</t>
  </si>
  <si>
    <t>2010.g.</t>
  </si>
  <si>
    <t>6.augusts</t>
  </si>
  <si>
    <t>Ūdensapgādes</t>
  </si>
  <si>
    <t>P/U ''Rīgas ūdens''</t>
  </si>
  <si>
    <t xml:space="preserve">LIBOR </t>
  </si>
  <si>
    <t>5.februāris</t>
  </si>
  <si>
    <t>uzlabošana</t>
  </si>
  <si>
    <t>5.augusts</t>
  </si>
  <si>
    <t>Eiropas investīciju</t>
  </si>
  <si>
    <t>24.jūlijs</t>
  </si>
  <si>
    <t>31.maijs</t>
  </si>
  <si>
    <t>Eiropas Rekonstrukcijas un</t>
  </si>
  <si>
    <t>Ventspils Dzelzceļa</t>
  </si>
  <si>
    <t>A/S ''Latvijas</t>
  </si>
  <si>
    <t>21.marts</t>
  </si>
  <si>
    <t>2013.g.</t>
  </si>
  <si>
    <t>attīstības banka</t>
  </si>
  <si>
    <t>mezglu būvniecība</t>
  </si>
  <si>
    <t>Dzelzceļš''</t>
  </si>
  <si>
    <t>LIBOR + 1%</t>
  </si>
  <si>
    <t>21.septembris</t>
  </si>
  <si>
    <t>Eiropas</t>
  </si>
  <si>
    <t>Peldošā likme</t>
  </si>
  <si>
    <t>2016.g.</t>
  </si>
  <si>
    <t>investīciju banka</t>
  </si>
  <si>
    <t>Dome</t>
  </si>
  <si>
    <t>29.oktobris</t>
  </si>
  <si>
    <t>Rīgas Juridiskās</t>
  </si>
  <si>
    <t>BO SIA</t>
  </si>
  <si>
    <t>Ziemeļu investīciju</t>
  </si>
  <si>
    <t xml:space="preserve">augstskolas </t>
  </si>
  <si>
    <t>6 mēn. EURIBOR</t>
  </si>
  <si>
    <t>26.maijs</t>
  </si>
  <si>
    <t>5</t>
  </si>
  <si>
    <t>ēkas</t>
  </si>
  <si>
    <t>Juridiskā</t>
  </si>
  <si>
    <t>26.novembris</t>
  </si>
  <si>
    <t>augstskola</t>
  </si>
  <si>
    <t>Eiropas Investīcijas banka</t>
  </si>
  <si>
    <t>Dzelzceļa sliežu</t>
  </si>
  <si>
    <t>Fiksēta EIB likme,</t>
  </si>
  <si>
    <t>2018.g.</t>
  </si>
  <si>
    <t>ceļu rekonstrukcija</t>
  </si>
  <si>
    <t>ko nosaka aizdevuma</t>
  </si>
  <si>
    <t>31.oktobris</t>
  </si>
  <si>
    <t>izmaksas brīdī</t>
  </si>
  <si>
    <t>Pārskats</t>
  </si>
  <si>
    <t xml:space="preserve">   par līdzekļu neparedzētiem gadījumiem izlietojumu 1999.gadā</t>
  </si>
  <si>
    <t xml:space="preserve">            (latos)</t>
  </si>
  <si>
    <t>Piešķirtā summa 1999.gadā</t>
  </si>
  <si>
    <t>1.Sadalījumā pa ministrijām</t>
  </si>
  <si>
    <t>Labklājības ministrija</t>
  </si>
  <si>
    <t>Izglītības un zinātnes ministrija</t>
  </si>
  <si>
    <t>Finansu ministrija</t>
  </si>
  <si>
    <t>tai skaitā: pašvaldībām:</t>
  </si>
  <si>
    <t>Rites pagsta padomei</t>
  </si>
  <si>
    <t>Gulbenes pilsētas domei</t>
  </si>
  <si>
    <t>Jēkabpils rajona padomei</t>
  </si>
  <si>
    <t>Mežotnes pagasta padomei</t>
  </si>
  <si>
    <t>Preiļu rajona padomei</t>
  </si>
  <si>
    <t>Madonas rajona padomei</t>
  </si>
  <si>
    <t>Daugavpils rajona padomei</t>
  </si>
  <si>
    <t>Aizkraukles rajona padomei</t>
  </si>
  <si>
    <t>Daugavpils pilsētas domei</t>
  </si>
  <si>
    <t>Ogres rajona padomei</t>
  </si>
  <si>
    <t>Ādažu pagasta padomei</t>
  </si>
  <si>
    <t>Dzērbenes pagasta padomei</t>
  </si>
  <si>
    <t>Liepājas pilsētas domei</t>
  </si>
  <si>
    <t>Burtnieku pagasta padomei</t>
  </si>
  <si>
    <t>Alojas pilsētas domei</t>
  </si>
  <si>
    <t>Siguldas pilsētas domei</t>
  </si>
  <si>
    <t>Kultūras ministrija</t>
  </si>
  <si>
    <t>Ekonomikas ministrija</t>
  </si>
  <si>
    <t>Tieslietu ministrija</t>
  </si>
  <si>
    <t>Ārlietu ministrija</t>
  </si>
  <si>
    <t xml:space="preserve">Vides aizsardzības un reģionālās attīstības ministrija   </t>
  </si>
  <si>
    <t>Augstākā tiesa</t>
  </si>
  <si>
    <t>Satiksmes ministrija</t>
  </si>
  <si>
    <t>Valsts prezidenta kanceleja</t>
  </si>
  <si>
    <t>Aizsardzības ministrija</t>
  </si>
  <si>
    <t>Zemkopības  ministrija</t>
  </si>
  <si>
    <t>Prokuratūra</t>
  </si>
  <si>
    <t>Ministru kabinets</t>
  </si>
  <si>
    <t>Centrālā vēlēšanu  komisija</t>
  </si>
  <si>
    <t xml:space="preserve">Atmaksāti piešķirtie līdzekļi neparedzētiem gadījumiem </t>
  </si>
  <si>
    <t>Apstiprināts budžetā</t>
  </si>
  <si>
    <t>2.Izlietojums pēc budžeta izdevumu ekonomiskās klasifikācijas</t>
  </si>
  <si>
    <t>Izdevumi -  pavisam</t>
  </si>
  <si>
    <t>Uzturēšanas  izdevumi</t>
  </si>
  <si>
    <t xml:space="preserve">  Kārtējie  izdevumi</t>
  </si>
  <si>
    <t xml:space="preserve">      1100.  Atalgojumi</t>
  </si>
  <si>
    <t xml:space="preserve">      1200.  Valsts sociālās apdrošināšanas iemaksas</t>
  </si>
  <si>
    <t xml:space="preserve">      1300.  Komandējumi un dienesta braucienu izdevumi</t>
  </si>
  <si>
    <t xml:space="preserve">      1400.  Pakalpojumu apmaksa</t>
  </si>
  <si>
    <t xml:space="preserve">      1500.  Materiālu,energoresursu,ūdens un inventāra (vērtībā līdz Ls 50 par 1 vienību) iegāde</t>
  </si>
  <si>
    <t xml:space="preserve">      1600.  Grāmatu un žurnālu  iegāde</t>
  </si>
  <si>
    <t xml:space="preserve">      1800.   Aizņēmumu atmaksa</t>
  </si>
  <si>
    <t xml:space="preserve">  Subsīdijas un dotācijas</t>
  </si>
  <si>
    <t xml:space="preserve">      3000.  Subsīdijas un dotācijas</t>
  </si>
  <si>
    <t xml:space="preserve">             t.sk.dotācijas iedzīvotājiem</t>
  </si>
  <si>
    <t xml:space="preserve">             iestādēm un organizācijām</t>
  </si>
  <si>
    <t xml:space="preserve">      4000.  Kapitālie izdevumi</t>
  </si>
  <si>
    <t xml:space="preserve">                   Finansu ministrs</t>
  </si>
  <si>
    <t xml:space="preserve">          E.Krastiņš</t>
  </si>
  <si>
    <t xml:space="preserve">                  Valsts kases pārvaldnieks</t>
  </si>
  <si>
    <t xml:space="preserve">Informācija par valsts budžeta iestāžu debitoru - kreditoru parādu saistībām </t>
  </si>
  <si>
    <t>1999.gadā</t>
  </si>
  <si>
    <t>Debitori</t>
  </si>
  <si>
    <t>Kreditori</t>
  </si>
  <si>
    <t>Ministrijas
un centrālās iestādes
nosaukums</t>
  </si>
  <si>
    <t>uz
gada
sākumu</t>
  </si>
  <si>
    <t>uz
gada
beigām</t>
  </si>
  <si>
    <t>izmaiņas
(3-2)</t>
  </si>
  <si>
    <t>izmaiņas
(6-5)</t>
  </si>
  <si>
    <t>01  Valsts prezidenta kanceleja</t>
  </si>
  <si>
    <t>02  Saeima</t>
  </si>
  <si>
    <t>03  Ministru kabinets</t>
  </si>
  <si>
    <t>10  Aizsardzības ministrija</t>
  </si>
  <si>
    <t xml:space="preserve">          tajā skaitā:</t>
  </si>
  <si>
    <t xml:space="preserve">                  Latvenergo</t>
  </si>
  <si>
    <t xml:space="preserve">                  Latvijas gāze</t>
  </si>
  <si>
    <t xml:space="preserve">                  valsts un pašvaldību uzņēmumi</t>
  </si>
  <si>
    <t xml:space="preserve">Informācija par pašvaldību budžeta iestāžu debitoru - kreditoru </t>
  </si>
  <si>
    <t>parādu saistībām 1999.gadā</t>
  </si>
  <si>
    <t xml:space="preserve">      (latos)</t>
  </si>
  <si>
    <t>Rajona vai pilsētas nosaukums</t>
  </si>
  <si>
    <t>uz 1999.gada 1.janvāri*</t>
  </si>
  <si>
    <t>uz 2000.gada 1.janvāri</t>
  </si>
  <si>
    <t>izmaiņas     (3-2)</t>
  </si>
  <si>
    <t>uz 1999.gada 1.janvāri</t>
  </si>
  <si>
    <t>izmaiņas   (6-5)</t>
  </si>
  <si>
    <t>Rīgas pilsēta</t>
  </si>
  <si>
    <t>Liepājas pilsēta</t>
  </si>
  <si>
    <t>Ventspils pilsēta*</t>
  </si>
  <si>
    <t>Aizkraukles rajons</t>
  </si>
  <si>
    <t>Alūksnes rajons</t>
  </si>
  <si>
    <t>Balvu rajons</t>
  </si>
  <si>
    <t>Bauskas rajons</t>
  </si>
  <si>
    <t>Cēsu rajons*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</si>
  <si>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</si>
  <si>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</si>
  <si>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</si>
  <si>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</si>
  <si>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</si>
  <si>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</si>
  <si>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</si>
  <si>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</si>
  <si>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</si>
  <si>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</si>
  <si>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</si>
  <si>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</si>
  <si>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</si>
  <si>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</si>
  <si>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rajons*</t>
  </si>
  <si>
    <t>Saldus rajons</t>
  </si>
  <si>
    <t>Talsu rajons</t>
  </si>
  <si>
    <t>Tukuma rajons</t>
  </si>
  <si>
    <t>Valkas rajons</t>
  </si>
  <si>
    <t>Valmieras rajons</t>
  </si>
  <si>
    <t>Ventspils rajons</t>
  </si>
  <si>
    <t xml:space="preserve">   Kopā</t>
  </si>
  <si>
    <t>T.sk. Latvenergo</t>
  </si>
  <si>
    <t xml:space="preserve">         Latvijas Gāze</t>
  </si>
  <si>
    <t xml:space="preserve">        Valsts uzņēmumi</t>
  </si>
  <si>
    <t xml:space="preserve">        Pašvaldības uzņēmumi</t>
  </si>
  <si>
    <t>* - mainīti atlikumi uz gada sākumu pēc Valsts kontroles pārbaudes</t>
  </si>
  <si>
    <t xml:space="preserve">                          Valsts kases pārvaldnieks</t>
  </si>
  <si>
    <t>Informācija par pašvaldību budžeta iestāžu saņemto</t>
  </si>
  <si>
    <t>ziedojumu un dāvinājumu izlietojumu 1999.gadā</t>
  </si>
  <si>
    <t>Naudas līdzekļu atlikums gada sākumā</t>
  </si>
  <si>
    <t>Kārtējā gada ieņēmumi</t>
  </si>
  <si>
    <t>Izdevumi-kopā</t>
  </si>
  <si>
    <t>uzturēšanas izdevumi</t>
  </si>
  <si>
    <t>Izdevumi kapitāliegul-dījumiem</t>
  </si>
  <si>
    <t>Naudas līdzekļu atlikums gada beigās</t>
  </si>
  <si>
    <t>Bauskas rajons*</t>
  </si>
  <si>
    <t>Cēsu rajons</t>
  </si>
  <si>
    <t>Jelgavas rajons*</t>
  </si>
  <si>
    <t>Rīgas rajons</t>
  </si>
  <si>
    <t>*  -  mainīti atlikumi uz gada sākumu pēc Valsts kontroles pārbaudes</t>
  </si>
  <si>
    <t xml:space="preserve">** -  ieskaitot aizdevumus un atmaksas - 521 686 Ls </t>
  </si>
  <si>
    <t>11  Ārlietu ministrija</t>
  </si>
  <si>
    <t>12  Ekonomikas ministrija</t>
  </si>
  <si>
    <t>13  Finansu ministrija</t>
  </si>
  <si>
    <t>14  Iekšlietu ministrija</t>
  </si>
  <si>
    <t>15  Izglītības un zinātnes ministrija</t>
  </si>
  <si>
    <t>16  Zemkopības ministrija</t>
  </si>
  <si>
    <t>17  Satiksmes ministrija</t>
  </si>
  <si>
    <t>18  Labklājības ministrija</t>
  </si>
  <si>
    <t>19  Tieslietu ministrija</t>
  </si>
  <si>
    <t xml:space="preserve">21  Vides aizsardzības un reģionālās attīstības </t>
  </si>
  <si>
    <t xml:space="preserve">       ministrija</t>
  </si>
  <si>
    <t>22  Kultūras ministrija</t>
  </si>
  <si>
    <t>23  Valsts zemes dienests</t>
  </si>
  <si>
    <t>24  Valsts kontrole</t>
  </si>
  <si>
    <t>28  Augstākā tiesa</t>
  </si>
  <si>
    <t>30  Satversmes tiesa</t>
  </si>
  <si>
    <t>32  Prokuratūra</t>
  </si>
  <si>
    <t>35  Centrālā vēlēšanu komisija</t>
  </si>
  <si>
    <t>37  Centrālā zemes komisija</t>
  </si>
  <si>
    <t>41  Radio un televīzijas padome</t>
  </si>
  <si>
    <t>44  Satversmes aizsardzības birojs</t>
  </si>
  <si>
    <t>48, Valsts cilvēktiesību birojs</t>
  </si>
  <si>
    <t>50 Īpašu uzd. ministrs sad. ar starpt.fin.org.</t>
  </si>
  <si>
    <t>51 Īpašu uzdevumu ministra valsts pārvaldes un pašvaldību reformas jautājumos sekretariāts</t>
  </si>
  <si>
    <t>Pavisam kopā</t>
  </si>
  <si>
    <t>Valsts kases pārvaldnieks                                                                          A. Veiss</t>
  </si>
  <si>
    <t>INFORMĀCIJA PAR VALSTS BUDŽETA IESTĀŽU SAŅEMTO ZIEDOJUMU UN DĀVINĀJUMU IZLIETOJUMU 1999.GADĀ</t>
  </si>
  <si>
    <t xml:space="preserve">Ministrijas </t>
  </si>
  <si>
    <t xml:space="preserve">Naudas * līdzekļu </t>
  </si>
  <si>
    <t>Kārtējā</t>
  </si>
  <si>
    <t>tajā skaitā :</t>
  </si>
  <si>
    <t>Izdevumi</t>
  </si>
  <si>
    <t xml:space="preserve">Naudas līdzekļu </t>
  </si>
  <si>
    <t xml:space="preserve">Mantas vai pakalpojumu </t>
  </si>
  <si>
    <t>centrālās iestādes</t>
  </si>
  <si>
    <t>atlikums</t>
  </si>
  <si>
    <t>no juridiskām</t>
  </si>
  <si>
    <t>no fiziskām</t>
  </si>
  <si>
    <t xml:space="preserve">no valsts un </t>
  </si>
  <si>
    <t>no ārvalstu</t>
  </si>
  <si>
    <t>humānā
palīdzība</t>
  </si>
  <si>
    <t>dalības</t>
  </si>
  <si>
    <t>Dotācijas  no</t>
  </si>
  <si>
    <t xml:space="preserve">kopā </t>
  </si>
  <si>
    <t>uzturēšanas</t>
  </si>
  <si>
    <t xml:space="preserve">atlikums gada </t>
  </si>
  <si>
    <t xml:space="preserve">veidā saņemtie </t>
  </si>
  <si>
    <t>nosaukums</t>
  </si>
  <si>
    <t>gada sākumā</t>
  </si>
  <si>
    <t>ieņēmumi</t>
  </si>
  <si>
    <t>personām</t>
  </si>
  <si>
    <t>pašvaldību uzņēmu-miem</t>
  </si>
  <si>
    <t>naudas
izteiksmē</t>
  </si>
  <si>
    <t>maksa</t>
  </si>
  <si>
    <t>priva-
tizā-
cijas</t>
  </si>
  <si>
    <t>kapitāliegul-dījumiem</t>
  </si>
  <si>
    <t>ziedojumi</t>
  </si>
  <si>
    <t>01  VALSTS PREZIDENTA KANC.</t>
  </si>
  <si>
    <t>03  MINISTRU KABINETS</t>
  </si>
  <si>
    <t>10  AIZSARDZĪBAS MINISTRIJA</t>
  </si>
  <si>
    <t>11  ĀRLIETU MINISTRIJA</t>
  </si>
  <si>
    <t>12  EKONOMIKAS MINISTRIJA</t>
  </si>
  <si>
    <t>13 FINANSU MINISTRIJA</t>
  </si>
  <si>
    <t>14  IEKŠLIETU MINISTRIJA</t>
  </si>
  <si>
    <t>15  IZGLĪTĪBAS UN ZINĀTNES M.</t>
  </si>
  <si>
    <t>16 ZEMKOPĪBAS MINISTRIJA</t>
  </si>
  <si>
    <t>17  SATIKSMES MINISTRIJA</t>
  </si>
  <si>
    <t>18  LABKLĀJĪBAS MINISTRIJA</t>
  </si>
  <si>
    <t xml:space="preserve">19  TIESLIETU MINISTRIJA  </t>
  </si>
  <si>
    <t>21 VIDES UN REĢIONĀLĀS 
    ATTĪSTĪBAS MINISTRIJA</t>
  </si>
  <si>
    <t>22  KULTŪRAS MINISTRIJA</t>
  </si>
  <si>
    <t>24  VALSTS KONTROLE</t>
  </si>
  <si>
    <t>28  AUGSTĀKĀ TIESA</t>
  </si>
  <si>
    <t>32  PROKURATŪRA</t>
  </si>
  <si>
    <t>37  CENTRĀLĀ ZEMES KOM.</t>
  </si>
  <si>
    <t>41  RADIO UN TELEVĪZIJAS PAD.</t>
  </si>
  <si>
    <t>30  SATVERSMES TIESA</t>
  </si>
  <si>
    <t>48 CILVĒKTIESĪBU  BIROJS</t>
  </si>
  <si>
    <t>Īpašo uzd.min.sadarb.ar ārv.finansu org.</t>
  </si>
  <si>
    <t>Īpašo uzd.min.pašv. reformu sekretariāts</t>
  </si>
  <si>
    <t>K O P Ā</t>
  </si>
  <si>
    <t xml:space="preserve">*  - Mainīti atlikumi uz gada sākumu  saskaņā ar strukturālām  izmaiņām , pārņemti Phares līdzekļu atlikumi </t>
  </si>
  <si>
    <t xml:space="preserve">                     Valsts  kases  pārvaldnieks                                               A.Veiss</t>
  </si>
  <si>
    <t>Izziņa</t>
  </si>
  <si>
    <t>par valsts un pašvaldību budžetu līdzekļu atlikumiem</t>
  </si>
  <si>
    <t>1999. gada 31. decembrī</t>
  </si>
  <si>
    <t>Banka, konta numurs, valūtas kods</t>
  </si>
  <si>
    <t>Summa latos</t>
  </si>
  <si>
    <t>Summa valūtā</t>
  </si>
  <si>
    <t>Norēķinu kontu atlikumi latos</t>
  </si>
  <si>
    <t>Latvijas Banka - kopā</t>
  </si>
  <si>
    <t>Valsts kases norēķinu konts (000 361 101) LVL</t>
  </si>
  <si>
    <t xml:space="preserve">Noguldījumu garantiju fonds (000 361 910) LVL </t>
  </si>
  <si>
    <t>Valūtu groza aizdevuma apkalpošanas maksājumi (000 337 630) LVL</t>
  </si>
  <si>
    <t>Valūtu groza aizdevuma kredītlīnijas atmaksas (000 337 821) LVL</t>
  </si>
  <si>
    <t xml:space="preserve">Komercbanku konti </t>
  </si>
  <si>
    <t>Reģionālo norēķinu centru konti - kopā</t>
  </si>
  <si>
    <t>Baltijas Tranzītu banka</t>
  </si>
  <si>
    <t>Aizkraukle (000 102 001) LVL</t>
  </si>
  <si>
    <t>Daugavpils (000 102 001) LVL</t>
  </si>
  <si>
    <t>Jelgava (100 102 002) LVL</t>
  </si>
  <si>
    <t>Ludza (000 102 002) LVL</t>
  </si>
  <si>
    <t>Ogre (000 102 002) LVL</t>
  </si>
  <si>
    <t>Ventspils  (000 102 012) LVL</t>
  </si>
  <si>
    <t>Latvijas Hipotēku un Zemes banka</t>
  </si>
  <si>
    <t>Rīga (100 005 030 002) LVL</t>
  </si>
  <si>
    <t>Parekss-Banka</t>
  </si>
  <si>
    <t>Citadele (400 100 0002) LVL</t>
  </si>
  <si>
    <t>Rēzekne (470 100 0002) LVL</t>
  </si>
  <si>
    <t>Norēķinu konts (400 075 1999) LVL</t>
  </si>
  <si>
    <t>Latvijas Unibanka</t>
  </si>
  <si>
    <t>Āgenskalns (03 000 100 003) LVL</t>
  </si>
  <si>
    <t>Rīdzene (02 100 100 603) LVL</t>
  </si>
  <si>
    <t>Alūksne (25 000 120 802) LVL</t>
  </si>
  <si>
    <t>Balvi (24 000 120 902) LVL</t>
  </si>
  <si>
    <t xml:space="preserve">Bauska (29 700 100 502) LVL  </t>
  </si>
  <si>
    <t>Cēsis (04 000 120 001) LVL</t>
  </si>
  <si>
    <t>Dobele (06 000 120 100) LVL</t>
  </si>
  <si>
    <t>Gulbene (07 000 120 141) LVL</t>
  </si>
  <si>
    <t>Jēkabpils (09 000 120 802) LVL</t>
  </si>
  <si>
    <t>Jūrmala (10 000 120 500) LVL</t>
  </si>
  <si>
    <t>Krāslava (23 000 100 002) LVL</t>
  </si>
  <si>
    <t>Kuldīga (11 000 120 002) LVL</t>
  </si>
  <si>
    <t>Limbaži (13 000 120 200) LVL</t>
  </si>
  <si>
    <t>Madona (30 900 120 201) LVL</t>
  </si>
  <si>
    <t>Preiļi (26 000 100 303) LVL</t>
  </si>
  <si>
    <t>Saldus (15 000 120 050) LVL</t>
  </si>
  <si>
    <t>Talsi (28 700 100 001) LVL</t>
  </si>
  <si>
    <t>Tukums (32 000 120 602) LVL</t>
  </si>
  <si>
    <t>Valka (17 000 120 409) LVL</t>
  </si>
  <si>
    <t>Valmiera (18 000 120 901) LVL</t>
  </si>
  <si>
    <t>Liepāja (12 111 120 201) LVL</t>
  </si>
  <si>
    <t>Pašvaldību finansu izlīdzināšanas fonda līdzekļi</t>
  </si>
  <si>
    <t>Rīdzene (02 000 131 201) LVL</t>
  </si>
  <si>
    <t>Iedzīvotāju ienākuma nodokļa sadales konti - kopā</t>
  </si>
  <si>
    <t>Sadales konts Baltijas Tranzītu bankā (000 100 001) LVL</t>
  </si>
  <si>
    <t>Sadales konts Latvijas Krājbankā  (1161 320105 001) LVL</t>
  </si>
  <si>
    <t>Norēķinu kontu atlikumi valūtās</t>
  </si>
  <si>
    <t>Atsevišķo valūtu aizdevumu konti</t>
  </si>
  <si>
    <t>Atsevišķo valūtu aizdevuma apkalpošanas maksājumi (010 337 031) USD</t>
  </si>
  <si>
    <t>Atsevišķo valūtu aizdevuma apkalpošanas maksājumi (660 337 232) EUR</t>
  </si>
  <si>
    <t>Valūtu groza aizdevuma apkalpošanas maksājumi (010 337 730) USD</t>
  </si>
  <si>
    <t>Valsts kases pieprasījuma noguldījums (113 286 609) USD</t>
  </si>
  <si>
    <t>Valsts kases pieprasījuma noguldījums (661 328 509) EUR</t>
  </si>
  <si>
    <t>Valsts kases pieprasījuma noguldījums (160 328 709) XDR</t>
  </si>
  <si>
    <t>Kredītu izmaksājamās summas un ārējā parāda apkalpošanas maksājumi, 2000 - 2004</t>
  </si>
  <si>
    <t>(milj. valūtas vienību)</t>
  </si>
  <si>
    <t>Kreditors</t>
  </si>
  <si>
    <t>Kredīta summa un valūta</t>
  </si>
  <si>
    <t>Maksājumu veids</t>
  </si>
  <si>
    <t>Maksājumu valūta</t>
  </si>
  <si>
    <t>I</t>
  </si>
  <si>
    <t xml:space="preserve">II </t>
  </si>
  <si>
    <t>III</t>
  </si>
  <si>
    <t>IV</t>
  </si>
  <si>
    <t>II</t>
  </si>
  <si>
    <t>Kredīta izmaksa</t>
  </si>
  <si>
    <t>DEM</t>
  </si>
  <si>
    <t>Pamata maksājumi</t>
  </si>
  <si>
    <t>Procentu maksājumi</t>
  </si>
  <si>
    <t>FIM</t>
  </si>
  <si>
    <t xml:space="preserve">Commodity Credit </t>
  </si>
  <si>
    <t>Corporation  (ASV)</t>
  </si>
  <si>
    <t>SVF (Valūtas stabilizēšanai)</t>
  </si>
  <si>
    <t>SDR</t>
  </si>
  <si>
    <t>SVF (STF 1)</t>
  </si>
  <si>
    <t>SVF (STF 2)</t>
  </si>
  <si>
    <t>PB (Rehabilitācijai)</t>
  </si>
  <si>
    <t>Japānas Eksporta un importa banka</t>
  </si>
  <si>
    <t>(Rehabilitācijai)</t>
  </si>
  <si>
    <t>ERAB</t>
  </si>
  <si>
    <t>(Ceļu projekts)</t>
  </si>
  <si>
    <t>(Ceļu projekts, Daugavas HES)</t>
  </si>
  <si>
    <t>(Finansu sektora restrukturizācijai)</t>
  </si>
  <si>
    <t>(Lauksaimniecības attīstībai)</t>
  </si>
  <si>
    <t>Pasaules Banka  (Liepāja)</t>
  </si>
  <si>
    <t>Pasaules Banka (Jelgava)</t>
  </si>
  <si>
    <t>(Komunālo pakalpojumu proj.)</t>
  </si>
  <si>
    <t>(Labklājības sistēmas reforma)</t>
  </si>
  <si>
    <t>Export Development</t>
  </si>
  <si>
    <t>Corporation (Kanāda)</t>
  </si>
  <si>
    <t>Pasaules Banka (SAL)</t>
  </si>
  <si>
    <t>(Ceļu vadības sistēmai)</t>
  </si>
  <si>
    <t>3,49 DKK</t>
  </si>
  <si>
    <t>(Rīgas Gāzei)</t>
  </si>
  <si>
    <t>(Strenču notekūdeņi)</t>
  </si>
  <si>
    <t>(Strenču centrālapkurei)</t>
  </si>
  <si>
    <t>(Līgatnes attīrīšanas iekārtai)</t>
  </si>
  <si>
    <t>(Labklājības ministrijai)</t>
  </si>
  <si>
    <t>(Iekšlietu ministrijai)</t>
  </si>
  <si>
    <t>(Bērnu slimnīcai)</t>
  </si>
  <si>
    <t>(9 pašvaldības)</t>
  </si>
  <si>
    <t>(Cēsu pašvaldība)</t>
  </si>
  <si>
    <t>(Liepājas ostas rekonstrukcijai)</t>
  </si>
  <si>
    <t>(Liepas pagasts)</t>
  </si>
  <si>
    <t>Nordic Investment bank</t>
  </si>
  <si>
    <t>(Ekoloģijas projekts)</t>
  </si>
  <si>
    <t>ECU</t>
  </si>
  <si>
    <t>TOTAL</t>
  </si>
  <si>
    <t>(Lauku attīstības projekts)</t>
  </si>
  <si>
    <t>(Cieto atkritumu saimniecības proj.)</t>
  </si>
  <si>
    <t>(Talsu pilsētas Domei)</t>
  </si>
  <si>
    <t>(VID Modernizācijas proj.)</t>
  </si>
  <si>
    <t>(Izglītības reformu projekts)</t>
  </si>
  <si>
    <t>(Veselības reformas projekts)</t>
  </si>
  <si>
    <t>EIB (Vides infrastruktūras projekts)</t>
  </si>
  <si>
    <t>Pasaules Banka (SAL -2)</t>
  </si>
  <si>
    <t>EIB</t>
  </si>
  <si>
    <t>("VIA Baltica")</t>
  </si>
  <si>
    <t>Papildus aizņēmumi</t>
  </si>
  <si>
    <t>Marubeni Corporation (Tolaram Fibers)</t>
  </si>
  <si>
    <t>KOPĀ</t>
  </si>
  <si>
    <t xml:space="preserve">   Note:</t>
  </si>
  <si>
    <t>- Calculation of intrest payment forecast is based on contracts (New projects intrest payments not included);</t>
  </si>
  <si>
    <t>- For projects wich have no contracts in particular currency credit amount is shown in lats.</t>
  </si>
  <si>
    <t>Aprēķiniem izmantoti LB 31.03.2000 noteiktie valūtu kursi :</t>
  </si>
  <si>
    <t>Pārvaldnieks</t>
  </si>
  <si>
    <t>Pārskats par Valsts kases budžeta kontos esošo līdzekļu īstermiņa investīcijām 1999.gadā</t>
  </si>
  <si>
    <t>(Latos)</t>
  </si>
  <si>
    <t>Mēnesis</t>
  </si>
  <si>
    <t>Latvijas Banka</t>
  </si>
  <si>
    <t>Komercbankas</t>
  </si>
  <si>
    <t>Kopā</t>
  </si>
  <si>
    <t>Latos</t>
  </si>
  <si>
    <t>Valūtā</t>
  </si>
  <si>
    <t xml:space="preserve"> Latos</t>
  </si>
  <si>
    <t xml:space="preserve">Vērtspapīros </t>
  </si>
  <si>
    <t xml:space="preserve"> Valūtā</t>
  </si>
  <si>
    <t>Atlikums uz 1999.gada 1.janvāri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</si>
  <si>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</si>
  <si>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</si>
  <si>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</si>
  <si>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</si>
  <si>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</si>
  <si>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</si>
  <si>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</si>
  <si>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</si>
  <si>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</si>
  <si>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</si>
  <si>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</si>
  <si>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</si>
  <si>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Atlikums uz 2000.gada 1.janvāri</t>
  </si>
  <si>
    <t>Finansu ministrs                                                                           E. Krastiņš</t>
  </si>
  <si>
    <t>Valsts kases pārvaldnieks                                 A.Veiss</t>
  </si>
  <si>
    <t>Informācija par Valsts kases izsniegto iekšējo</t>
  </si>
  <si>
    <t xml:space="preserve">aizdevumu uz 2000. gada 1.janvāri </t>
  </si>
  <si>
    <t xml:space="preserve">        (latos)</t>
  </si>
  <si>
    <t>N.p.k.</t>
  </si>
  <si>
    <t>Pašvaldība</t>
  </si>
  <si>
    <t>Atmaksas termiņš</t>
  </si>
  <si>
    <t>Aizdevuma summa</t>
  </si>
  <si>
    <t>1</t>
  </si>
  <si>
    <t>Bunkas pagasts</t>
  </si>
  <si>
    <t>30.11.1999, 01.06.2001</t>
  </si>
  <si>
    <t>Lubānas pilsēta</t>
  </si>
  <si>
    <t>30.11.1999, 23.12.1999</t>
  </si>
  <si>
    <t>Naujenes pagasts</t>
  </si>
  <si>
    <t>01.07.2000, 31.08.2000</t>
  </si>
  <si>
    <t>4</t>
  </si>
  <si>
    <t>Rīgas dome</t>
  </si>
  <si>
    <t>10.02.2000</t>
  </si>
  <si>
    <t>Višķu pagasts</t>
  </si>
  <si>
    <t>12.02.2000,30.04.2000, 31.03.2001, 31.05.2002</t>
  </si>
  <si>
    <t>6</t>
  </si>
  <si>
    <t>Kandavas pilsēta</t>
  </si>
  <si>
    <t>20.02.2000, 01.01.2003, 30.09.2004, 20.12.2004</t>
  </si>
  <si>
    <t>7</t>
  </si>
  <si>
    <t>Rēzeknes pilsēta</t>
  </si>
  <si>
    <t>20.03.2000, 20.12.2000</t>
  </si>
  <si>
    <t>8</t>
  </si>
  <si>
    <t>Aizkalnes pagasts</t>
  </si>
  <si>
    <t>31.03.2000</t>
  </si>
  <si>
    <t>9</t>
  </si>
  <si>
    <t>Daugmales pagasts</t>
  </si>
  <si>
    <t>01.04.2000</t>
  </si>
  <si>
    <t>10</t>
  </si>
  <si>
    <t>Vārkavas pagasts</t>
  </si>
  <si>
    <t>01.04.2000, 30.11.2000</t>
  </si>
  <si>
    <t>11</t>
  </si>
  <si>
    <t>Aglonas pagasts</t>
  </si>
  <si>
    <t>30.04.2000, 30.06.2001</t>
  </si>
  <si>
    <t>12</t>
  </si>
  <si>
    <t>Pļaviņu pilsēta</t>
  </si>
  <si>
    <t>01.05.2000</t>
  </si>
  <si>
    <t>13</t>
  </si>
  <si>
    <t>Elejas pagasts</t>
  </si>
  <si>
    <t>15.06.2000</t>
  </si>
  <si>
    <t>14</t>
  </si>
  <si>
    <t>Alūksnes rajona padome</t>
  </si>
  <si>
    <t>27.06.2000</t>
  </si>
  <si>
    <t>15</t>
  </si>
  <si>
    <t>Ģibuļu pagasts</t>
  </si>
  <si>
    <t>01.07.2000</t>
  </si>
  <si>
    <t>16</t>
  </si>
  <si>
    <t>Lībagu pagasts</t>
  </si>
  <si>
    <t>17</t>
  </si>
  <si>
    <t>Sējas pagasts</t>
  </si>
  <si>
    <t>18</t>
  </si>
  <si>
    <t>Dobeles pilsēta</t>
  </si>
  <si>
    <t>01.07.2000, 01.03.2002, 20.07.2002</t>
  </si>
  <si>
    <t>19</t>
  </si>
  <si>
    <t>Tukuma pilsēta</t>
  </si>
  <si>
    <t>01.07.2000, 31.03.2003, 30.09.2008, 30.06.2009</t>
  </si>
  <si>
    <t>20</t>
  </si>
  <si>
    <t>Valmieras pagasts</t>
  </si>
  <si>
    <t>30.07.2000, 01.04.2003</t>
  </si>
  <si>
    <t>21</t>
  </si>
  <si>
    <t>Dobeles pagasts</t>
  </si>
  <si>
    <t>31.08.2000</t>
  </si>
  <si>
    <t>22</t>
  </si>
  <si>
    <t>Saldus pilsēta</t>
  </si>
  <si>
    <t>23</t>
  </si>
  <si>
    <t>Līvānu pilsēta</t>
  </si>
  <si>
    <t>31.08.2000, 01.09.2000, 20.12.2000</t>
  </si>
  <si>
    <t>24</t>
  </si>
  <si>
    <t>Strazdes pagasts</t>
  </si>
  <si>
    <t>01.09.2000</t>
  </si>
  <si>
    <t>25</t>
  </si>
  <si>
    <t>Ludzas pilsēta</t>
  </si>
  <si>
    <t>01.09.2000, 01.01.2005</t>
  </si>
  <si>
    <t>26</t>
  </si>
  <si>
    <t>Ābeļu pagasts</t>
  </si>
  <si>
    <t>30.09.2000</t>
  </si>
  <si>
    <t>27</t>
  </si>
  <si>
    <t>Murmastienas pagasts</t>
  </si>
  <si>
    <t>28</t>
  </si>
  <si>
    <t>Olaines pilsēta</t>
  </si>
  <si>
    <t>29</t>
  </si>
  <si>
    <t>Pūres pagasts</t>
  </si>
  <si>
    <t>30</t>
  </si>
  <si>
    <t>Talsu pilsēta</t>
  </si>
  <si>
    <t>31</t>
  </si>
  <si>
    <t>Zilupes pilsēta</t>
  </si>
  <si>
    <t>32</t>
  </si>
  <si>
    <t>Viļānu pilsēta</t>
  </si>
  <si>
    <t>30.09.2000, 01.10.2001, 30.09.2003, 20.12.2004</t>
  </si>
  <si>
    <t>33</t>
  </si>
  <si>
    <t>Augstkalnes pagasts</t>
  </si>
  <si>
    <t>30.09.2000, 25.09.2003</t>
  </si>
  <si>
    <t>34</t>
  </si>
  <si>
    <t>Blomes pagasts</t>
  </si>
  <si>
    <t>30.09.2000, 30.09.2009</t>
  </si>
  <si>
    <t>35</t>
  </si>
  <si>
    <t>Preiļu pilsēta</t>
  </si>
  <si>
    <t>30.09.2000, 31.07.2008, 01.09.2008</t>
  </si>
  <si>
    <t>36</t>
  </si>
  <si>
    <t>Preiļu rajona padome</t>
  </si>
  <si>
    <t>30.09.2000, 31.08.2004</t>
  </si>
  <si>
    <t>37</t>
  </si>
  <si>
    <t>Krāslavas pilsēta</t>
  </si>
  <si>
    <t>01.10.2000, 31.10.2000, 20.12.2000, 01.09.2002, 20.01.2009</t>
  </si>
  <si>
    <t>38</t>
  </si>
  <si>
    <t>Sventes pagasts</t>
  </si>
  <si>
    <t>31.10.2000, 30.06.2005</t>
  </si>
  <si>
    <t>39</t>
  </si>
  <si>
    <t>Jēkabpils pilsēta</t>
  </si>
  <si>
    <t>31.10.2000, 31.03.2004</t>
  </si>
  <si>
    <t>40</t>
  </si>
  <si>
    <t>Viesturu pagasts</t>
  </si>
  <si>
    <t>31.10.2000</t>
  </si>
  <si>
    <t>41</t>
  </si>
  <si>
    <t>Mākoņkalna pagasts</t>
  </si>
  <si>
    <t>01.10.2000</t>
  </si>
  <si>
    <t>42</t>
  </si>
  <si>
    <t>Stopiņu pagasts</t>
  </si>
  <si>
    <t>43</t>
  </si>
  <si>
    <t>Varakļānu pilsēta</t>
  </si>
  <si>
    <t>01.10.2000, 30.06.2002</t>
  </si>
  <si>
    <t>44</t>
  </si>
  <si>
    <t>Lūznavas pagasts</t>
  </si>
  <si>
    <t>30.11.2000</t>
  </si>
  <si>
    <t>45</t>
  </si>
  <si>
    <t>Pededzes pagasts</t>
  </si>
  <si>
    <t>46</t>
  </si>
  <si>
    <t>Turlavas pagasts</t>
  </si>
  <si>
    <t>01.12.2000</t>
  </si>
  <si>
    <t>47</t>
  </si>
  <si>
    <t>Jaunpils pagasts</t>
  </si>
  <si>
    <t>15.12.2000, 23.12.2005, 01.07.2006</t>
  </si>
  <si>
    <t>48</t>
  </si>
  <si>
    <t>Allažu pagasts</t>
  </si>
  <si>
    <t>20.12.2000</t>
  </si>
  <si>
    <t>49</t>
  </si>
  <si>
    <t>Pāles pagasts</t>
  </si>
  <si>
    <t>50</t>
  </si>
  <si>
    <t>Jelgavas pilsēta</t>
  </si>
  <si>
    <t>20.12.2000, 23.12.2000</t>
  </si>
  <si>
    <t>51</t>
  </si>
  <si>
    <t>Krāslavas rajona padome</t>
  </si>
  <si>
    <t>23.12.2000</t>
  </si>
  <si>
    <t>52</t>
  </si>
  <si>
    <t>Sedas pilsēta</t>
  </si>
  <si>
    <t>23.12.2000, 30.09.2009</t>
  </si>
  <si>
    <t>53</t>
  </si>
  <si>
    <t>Ogresgala pagasts</t>
  </si>
  <si>
    <t>01.01.2001</t>
  </si>
  <si>
    <t>54</t>
  </si>
  <si>
    <t>Tumes pagasts</t>
  </si>
  <si>
    <t>01.01.2001, 01.06.2009</t>
  </si>
  <si>
    <t>55</t>
  </si>
  <si>
    <t>Virbu pagasts</t>
  </si>
  <si>
    <t>28.02.2001</t>
  </si>
  <si>
    <t>56</t>
  </si>
  <si>
    <t>Pilskalnes pagasts</t>
  </si>
  <si>
    <t>31.03.2001</t>
  </si>
  <si>
    <t>57</t>
  </si>
  <si>
    <t>Vijciema pagasts</t>
  </si>
  <si>
    <t>58</t>
  </si>
  <si>
    <t>Bilskas pagasts</t>
  </si>
  <si>
    <t>30.05.2001</t>
  </si>
  <si>
    <t>59</t>
  </si>
  <si>
    <t>Pelēču pagasts</t>
  </si>
  <si>
    <t>01.07.2001</t>
  </si>
  <si>
    <t>60</t>
  </si>
  <si>
    <t>Dobeles rajona padome</t>
  </si>
  <si>
    <t>31.07.2001</t>
  </si>
  <si>
    <t>61</t>
  </si>
  <si>
    <t>Vītiņu pagasts</t>
  </si>
  <si>
    <t>01.08.2001</t>
  </si>
  <si>
    <t>62</t>
  </si>
  <si>
    <t>Ozolmuižas pagasts</t>
  </si>
  <si>
    <t>20.08.2001</t>
  </si>
  <si>
    <t>63</t>
  </si>
  <si>
    <t>Nīgrandes pagasts</t>
  </si>
  <si>
    <t>30.10.2001</t>
  </si>
  <si>
    <t>64</t>
  </si>
  <si>
    <t>Garkalnes pagasts</t>
  </si>
  <si>
    <t>30.09.2001</t>
  </si>
  <si>
    <t>65</t>
  </si>
  <si>
    <t>Priekuļu pagasts</t>
  </si>
  <si>
    <t>66</t>
  </si>
  <si>
    <t>Jaungulbenes pagasts</t>
  </si>
  <si>
    <t>01.11.2001</t>
  </si>
  <si>
    <t>67</t>
  </si>
  <si>
    <t>Jaunsvirlaukas pagasts</t>
  </si>
  <si>
    <t>68</t>
  </si>
  <si>
    <t>Dricānu pagasts</t>
  </si>
  <si>
    <t>15.11.2001, 15.08.2002</t>
  </si>
  <si>
    <t>69</t>
  </si>
  <si>
    <t>Ņukšas pagasts</t>
  </si>
  <si>
    <t>30.11.2001</t>
  </si>
  <si>
    <t>70</t>
  </si>
  <si>
    <t>Liepājas rajona padome</t>
  </si>
  <si>
    <t>30.11.2001, 30.09.2002</t>
  </si>
  <si>
    <t>71</t>
  </si>
  <si>
    <t>Salacgrīvas pilsēta</t>
  </si>
  <si>
    <t>05.12.2001,01.01.2005, 15.03.2008</t>
  </si>
  <si>
    <t>72</t>
  </si>
  <si>
    <t>Galēnu pagasts</t>
  </si>
  <si>
    <t>20.12.2001</t>
  </si>
  <si>
    <t>73</t>
  </si>
  <si>
    <t>Mazsalacas pilsēta</t>
  </si>
  <si>
    <t>74</t>
  </si>
  <si>
    <t>Rožkalnu pagasts</t>
  </si>
  <si>
    <t>75</t>
  </si>
  <si>
    <t>Dunikas pagasts</t>
  </si>
  <si>
    <t>23.12.2001</t>
  </si>
  <si>
    <t>76</t>
  </si>
  <si>
    <t>Irlavas pagasts</t>
  </si>
  <si>
    <t>77</t>
  </si>
  <si>
    <t>Sēmes pagasts</t>
  </si>
  <si>
    <t>78</t>
  </si>
  <si>
    <t>Vircavas pagasts</t>
  </si>
  <si>
    <t>23.12.2001, 30.09.2005</t>
  </si>
  <si>
    <t>79</t>
  </si>
  <si>
    <t>Upmales pagasts</t>
  </si>
  <si>
    <t>30.12.2001</t>
  </si>
  <si>
    <t>80</t>
  </si>
  <si>
    <t>Drabešu pagasts</t>
  </si>
  <si>
    <t>31.03.2002</t>
  </si>
  <si>
    <t>81</t>
  </si>
  <si>
    <t>Saulkrastu pilsēta</t>
  </si>
  <si>
    <t>01.04.2002, 01.08.2003, 01.06.2009</t>
  </si>
  <si>
    <t>82</t>
  </si>
  <si>
    <t>Kalētu pagasts</t>
  </si>
  <si>
    <t>27.04.2002</t>
  </si>
  <si>
    <t>83</t>
  </si>
  <si>
    <t>Bērzgales pagasts</t>
  </si>
  <si>
    <t>01.06.2002</t>
  </si>
  <si>
    <t>84</t>
  </si>
  <si>
    <t>Medzes pagasts</t>
  </si>
  <si>
    <t>30.06.2002</t>
  </si>
  <si>
    <t>85</t>
  </si>
  <si>
    <t>Aizputes pagasts</t>
  </si>
  <si>
    <t>01.07.2002, 30.07.2003</t>
  </si>
  <si>
    <t>86</t>
  </si>
  <si>
    <t>Ezernieku pagasts</t>
  </si>
  <si>
    <t>10.07.2002</t>
  </si>
  <si>
    <t>87</t>
  </si>
  <si>
    <t>Ilzeskalna pagasts</t>
  </si>
  <si>
    <t>31.08.2002</t>
  </si>
  <si>
    <t>88</t>
  </si>
  <si>
    <t>Jēkabpils rajona padome</t>
  </si>
  <si>
    <t>89</t>
  </si>
  <si>
    <t>Kursīšu pagasts</t>
  </si>
  <si>
    <t>90</t>
  </si>
  <si>
    <t>Carnikavas pagasts</t>
  </si>
  <si>
    <t>30.09.2002</t>
  </si>
  <si>
    <t>91</t>
  </si>
  <si>
    <t>Nīkrāces pagasts</t>
  </si>
  <si>
    <t>92</t>
  </si>
  <si>
    <t>Neretas pagasts</t>
  </si>
  <si>
    <t>05.10.2002</t>
  </si>
  <si>
    <t>93</t>
  </si>
  <si>
    <t>Gaiķu pagasts</t>
  </si>
  <si>
    <t>20.10.2002</t>
  </si>
  <si>
    <t>94</t>
  </si>
  <si>
    <t>Valkas pilsēta</t>
  </si>
  <si>
    <t>01.11.2002</t>
  </si>
  <si>
    <t>95</t>
  </si>
  <si>
    <t>Ilūkstes pilsēta</t>
  </si>
  <si>
    <t>20.12.2002</t>
  </si>
  <si>
    <t>96</t>
  </si>
  <si>
    <t>Ķekavas pagasts</t>
  </si>
  <si>
    <t>97</t>
  </si>
  <si>
    <t>Laidzes pagasts</t>
  </si>
  <si>
    <t>98</t>
  </si>
  <si>
    <t>Ļaudonas pagasts</t>
  </si>
  <si>
    <t>99</t>
  </si>
  <si>
    <t>Viļakas pilsēta</t>
  </si>
  <si>
    <t>100</t>
  </si>
  <si>
    <t>Daugavpils pilsēta</t>
  </si>
  <si>
    <t>20.12.2002, 10.12.2005</t>
  </si>
  <si>
    <t>101</t>
  </si>
  <si>
    <t>Mežotnes pagasts</t>
  </si>
  <si>
    <t>20.12.2002, 25.12.2003</t>
  </si>
  <si>
    <t>102</t>
  </si>
  <si>
    <t>Cīravas pagasts</t>
  </si>
  <si>
    <t>23.12.2002</t>
  </si>
  <si>
    <t>103</t>
  </si>
  <si>
    <t>Krimūnu pagasts</t>
  </si>
  <si>
    <t>23.12.2002, 20.12.2003</t>
  </si>
  <si>
    <t>104</t>
  </si>
  <si>
    <t>Vangažu pilsēta</t>
  </si>
  <si>
    <t>01.01.2003</t>
  </si>
  <si>
    <t>105</t>
  </si>
  <si>
    <t>Jūrmalas pilsēta</t>
  </si>
  <si>
    <t>28.02.2003, 01.09.2004, 31.07.2008, 30.06.2009</t>
  </si>
  <si>
    <t>106</t>
  </si>
  <si>
    <t>Kantinieku pagasts</t>
  </si>
  <si>
    <t>31.03.2003</t>
  </si>
  <si>
    <t>107</t>
  </si>
  <si>
    <t>Kombuļu pagasts</t>
  </si>
  <si>
    <t>29.04.2003</t>
  </si>
  <si>
    <t>108</t>
  </si>
  <si>
    <t>Šķaunes pagasts</t>
  </si>
  <si>
    <t>109</t>
  </si>
  <si>
    <t>Asūnes pagasts</t>
  </si>
  <si>
    <t>29.04.2003, 23.10.2004</t>
  </si>
  <si>
    <t>110</t>
  </si>
  <si>
    <t>Stružānu pagasts</t>
  </si>
  <si>
    <t>01.06.2003, 31.07.2003</t>
  </si>
  <si>
    <t>111</t>
  </si>
  <si>
    <t>Aizkraukles pilsēta</t>
  </si>
  <si>
    <t>15.06.2003</t>
  </si>
  <si>
    <t>112</t>
  </si>
  <si>
    <t>Dundagas pagasts</t>
  </si>
  <si>
    <t>01.07.2003</t>
  </si>
  <si>
    <t>113</t>
  </si>
  <si>
    <t>Mazzalves pagasts</t>
  </si>
  <si>
    <t>114</t>
  </si>
  <si>
    <t>Ciblas pagasts</t>
  </si>
  <si>
    <t>01.08.2003</t>
  </si>
  <si>
    <t>115</t>
  </si>
  <si>
    <t>Lestenes pagasts</t>
  </si>
  <si>
    <t>01.09.2003</t>
  </si>
  <si>
    <t>117</t>
  </si>
  <si>
    <t>Viesītes pilsēta</t>
  </si>
  <si>
    <t>01.10.2003, 31.05.2005</t>
  </si>
  <si>
    <t>118</t>
  </si>
  <si>
    <t>Zaļenieku pagasts</t>
  </si>
  <si>
    <t>20.10.2003</t>
  </si>
  <si>
    <t>119</t>
  </si>
  <si>
    <t>Zirņu pagasts</t>
  </si>
  <si>
    <t>01.11.2003</t>
  </si>
  <si>
    <t>120</t>
  </si>
  <si>
    <t>Ceraukstes pagasts</t>
  </si>
  <si>
    <t>20.12.2003</t>
  </si>
  <si>
    <t>121</t>
  </si>
  <si>
    <t>Nautrēnu pagasts</t>
  </si>
  <si>
    <t>122</t>
  </si>
  <si>
    <t>Alsviķu pagasts</t>
  </si>
  <si>
    <t>23.12.2003</t>
  </si>
  <si>
    <t>123</t>
  </si>
  <si>
    <t>Nagļu pagasts</t>
  </si>
  <si>
    <t>124</t>
  </si>
  <si>
    <t>Salas pagasts</t>
  </si>
  <si>
    <t>23.12.2003, 30.06.2005, 20.12.2009</t>
  </si>
  <si>
    <t>125</t>
  </si>
  <si>
    <t>Padures pagasts</t>
  </si>
  <si>
    <t>30.04.2004</t>
  </si>
  <si>
    <t>126</t>
  </si>
  <si>
    <t>Robežnieku pagasts</t>
  </si>
  <si>
    <t>30.05.2004</t>
  </si>
  <si>
    <t>127</t>
  </si>
  <si>
    <t>Skaistas pagasts</t>
  </si>
  <si>
    <t>30.05.2004, 25.10.2004, 25.01.2007</t>
  </si>
  <si>
    <t>128</t>
  </si>
  <si>
    <t>Daugavpils rajona padome</t>
  </si>
  <si>
    <t>30.06.2004</t>
  </si>
  <si>
    <t>129</t>
  </si>
  <si>
    <t>Īvandes pagasts</t>
  </si>
  <si>
    <t>130</t>
  </si>
  <si>
    <t>Jūrkalnes pagasts</t>
  </si>
  <si>
    <t>01.09.2004, 30.10.2004</t>
  </si>
  <si>
    <t>131</t>
  </si>
  <si>
    <t>Rudbāržu pagasts</t>
  </si>
  <si>
    <t>30.09.2004</t>
  </si>
  <si>
    <t>132</t>
  </si>
  <si>
    <t>Ādažu pagasts</t>
  </si>
  <si>
    <t>01.11.2004</t>
  </si>
  <si>
    <t>133</t>
  </si>
  <si>
    <t>Alūksnes pilsēta</t>
  </si>
  <si>
    <t>30.11.2004, 28.12.2007</t>
  </si>
  <si>
    <t>134</t>
  </si>
  <si>
    <t>Aulejas pagasts</t>
  </si>
  <si>
    <t>20.12.2004</t>
  </si>
  <si>
    <t>135</t>
  </si>
  <si>
    <t>Brantu pagasts</t>
  </si>
  <si>
    <t>136</t>
  </si>
  <si>
    <t>Degoles pagasts</t>
  </si>
  <si>
    <t>137</t>
  </si>
  <si>
    <t>Jaunsātu pagasts</t>
  </si>
  <si>
    <t>138</t>
  </si>
  <si>
    <t>Limbažu rajona padome</t>
  </si>
  <si>
    <t>139</t>
  </si>
  <si>
    <t>Alojas pilsēta</t>
  </si>
  <si>
    <t>23.12.2004</t>
  </si>
  <si>
    <t>140</t>
  </si>
  <si>
    <t>Jērcēnu pagasts</t>
  </si>
  <si>
    <t>141</t>
  </si>
  <si>
    <t>Lēdurgas pagasts</t>
  </si>
  <si>
    <t>142</t>
  </si>
  <si>
    <t>Ainažu pilsēta</t>
  </si>
  <si>
    <t>25.12.2004</t>
  </si>
  <si>
    <t>143</t>
  </si>
  <si>
    <t>Cesvaines pilsēta</t>
  </si>
  <si>
    <t>01.01.2005</t>
  </si>
  <si>
    <t>144</t>
  </si>
  <si>
    <t>Šķeltovas pagasts</t>
  </si>
  <si>
    <t>25.01.2005</t>
  </si>
  <si>
    <t>145</t>
  </si>
  <si>
    <t>Cirmas pagasts</t>
  </si>
  <si>
    <t>31.03.2005</t>
  </si>
  <si>
    <t>146</t>
  </si>
  <si>
    <t>Bēnes pagasts</t>
  </si>
  <si>
    <t>31.05.2005</t>
  </si>
  <si>
    <t>147</t>
  </si>
  <si>
    <t>Saldus pagasts</t>
  </si>
  <si>
    <t>20.06.2005</t>
  </si>
  <si>
    <t>148</t>
  </si>
  <si>
    <t>Alsungas pagasts</t>
  </si>
  <si>
    <t>30.06.2005</t>
  </si>
  <si>
    <t>149</t>
  </si>
  <si>
    <t>Sidrabenes pagasts</t>
  </si>
  <si>
    <t>23.12.2005</t>
  </si>
  <si>
    <t>150</t>
  </si>
  <si>
    <t>Dunavas pagasts</t>
  </si>
  <si>
    <t>01.04.2006</t>
  </si>
  <si>
    <t>151</t>
  </si>
  <si>
    <t>Kalvenes pagasts</t>
  </si>
  <si>
    <t>23.12.2006</t>
  </si>
  <si>
    <t>152</t>
  </si>
  <si>
    <t>Staiceles pilsēta</t>
  </si>
  <si>
    <t>03.04.2007, 01.09.2008, 23.12.2008</t>
  </si>
  <si>
    <t>153</t>
  </si>
  <si>
    <t>Gulbenes pilsēta</t>
  </si>
  <si>
    <t>30.06.2007</t>
  </si>
  <si>
    <t>154</t>
  </si>
  <si>
    <t>Baldones pilsēta</t>
  </si>
  <si>
    <t>31.08.2007</t>
  </si>
  <si>
    <t>155</t>
  </si>
  <si>
    <t>Grobiņas pilsēta</t>
  </si>
  <si>
    <t>01.09.2007</t>
  </si>
  <si>
    <t>156</t>
  </si>
  <si>
    <t>Ozolnieku pagasts</t>
  </si>
  <si>
    <t>157</t>
  </si>
  <si>
    <t>Pildas pagasts</t>
  </si>
  <si>
    <t>20.09.2007</t>
  </si>
  <si>
    <t>158</t>
  </si>
  <si>
    <t>Jaunannas pagasts</t>
  </si>
  <si>
    <t>01.12.2007</t>
  </si>
  <si>
    <t>159</t>
  </si>
  <si>
    <t>Smiltenes pilsēta</t>
  </si>
  <si>
    <t>20.12.2007</t>
  </si>
  <si>
    <t>160</t>
  </si>
  <si>
    <t>Kārķu pagasts</t>
  </si>
  <si>
    <t>161</t>
  </si>
  <si>
    <t>Lielvārdes pilsēta</t>
  </si>
  <si>
    <t>162</t>
  </si>
  <si>
    <t>Smārdes pagasts</t>
  </si>
  <si>
    <t>23.12.2007</t>
  </si>
  <si>
    <t>163</t>
  </si>
  <si>
    <t>Īslīces pagasts</t>
  </si>
  <si>
    <t>23.12.2007, 31.03.2009</t>
  </si>
  <si>
    <t>164</t>
  </si>
  <si>
    <t>Lēdmanes pagasts</t>
  </si>
  <si>
    <t>30.05.2008, 20.10.2008</t>
  </si>
  <si>
    <t>165</t>
  </si>
  <si>
    <t>Vestienas pagasts</t>
  </si>
  <si>
    <t>25.06.2008</t>
  </si>
  <si>
    <t>166</t>
  </si>
  <si>
    <t>Ikšķiles pilsēta</t>
  </si>
  <si>
    <t>25.07.2008</t>
  </si>
  <si>
    <t>167</t>
  </si>
  <si>
    <t>Zentenes pagasts</t>
  </si>
  <si>
    <t>01.01.2008, 01.07.2008</t>
  </si>
  <si>
    <t>168</t>
  </si>
  <si>
    <t>Lapmežciema pagasts</t>
  </si>
  <si>
    <t>30.06.2008</t>
  </si>
  <si>
    <t>169</t>
  </si>
  <si>
    <t>Dunalkas pagasts</t>
  </si>
  <si>
    <t>30.07.2008</t>
  </si>
  <si>
    <t>170</t>
  </si>
  <si>
    <t>Limbažu pilsēta</t>
  </si>
  <si>
    <t>21.09.2008, 30.04.2009</t>
  </si>
  <si>
    <t>171</t>
  </si>
  <si>
    <t>Vecpiebalgas pagasts</t>
  </si>
  <si>
    <t>01.09.2008, 23.12.2008</t>
  </si>
  <si>
    <t>172</t>
  </si>
  <si>
    <t>Grobiņas pagasts</t>
  </si>
  <si>
    <t>20.09.2008</t>
  </si>
  <si>
    <t>173</t>
  </si>
  <si>
    <t>Glūdas pagasts</t>
  </si>
  <si>
    <t>30.09.2008</t>
  </si>
  <si>
    <t>174</t>
  </si>
  <si>
    <t>Lutriņu pagasts</t>
  </si>
  <si>
    <t>31.10.2008</t>
  </si>
  <si>
    <t>175</t>
  </si>
  <si>
    <t xml:space="preserve">Sarkaņu pagasts </t>
  </si>
  <si>
    <t>176</t>
  </si>
  <si>
    <t>Tukuma rajona padome</t>
  </si>
  <si>
    <t>177</t>
  </si>
  <si>
    <t>Blontu pagasts</t>
  </si>
  <si>
    <t>23.12.2008</t>
  </si>
  <si>
    <t>178</t>
  </si>
  <si>
    <t>Ogres pilsēta</t>
  </si>
  <si>
    <t>179</t>
  </si>
  <si>
    <t>Olaines pagasts</t>
  </si>
  <si>
    <t>180</t>
  </si>
  <si>
    <t>Plāņu pagasts</t>
  </si>
  <si>
    <t>181</t>
  </si>
  <si>
    <t>Rundāles pagasts</t>
  </si>
  <si>
    <t>182</t>
  </si>
  <si>
    <t>Viesatu pagasts</t>
  </si>
  <si>
    <t>183</t>
  </si>
  <si>
    <t>Zantes pagasts</t>
  </si>
  <si>
    <t>23.12.2008, 01.06.2009</t>
  </si>
  <si>
    <t>184</t>
  </si>
  <si>
    <t>Gaujienas pagasts</t>
  </si>
  <si>
    <t>01.06.2009</t>
  </si>
  <si>
    <t>185</t>
  </si>
  <si>
    <t>Ķeipenes pagasts</t>
  </si>
  <si>
    <t>186</t>
  </si>
  <si>
    <t>Limbažu pagasts</t>
  </si>
  <si>
    <t>30.06.2009</t>
  </si>
  <si>
    <t>187</t>
  </si>
  <si>
    <t>Vānes pagasts</t>
  </si>
  <si>
    <t>188</t>
  </si>
  <si>
    <t>Virgas pagasts</t>
  </si>
  <si>
    <t>189</t>
  </si>
  <si>
    <t>Ērgļu pagasts</t>
  </si>
  <si>
    <t>31.08.2009</t>
  </si>
  <si>
    <t>190</t>
  </si>
  <si>
    <t>Maļinovas pagasts</t>
  </si>
  <si>
    <t>191</t>
  </si>
  <si>
    <t>Grāveru pagasts</t>
  </si>
  <si>
    <t>30.09.2009</t>
  </si>
  <si>
    <t>192</t>
  </si>
  <si>
    <t>Balvu pilsēta</t>
  </si>
  <si>
    <t>20.12.2009</t>
  </si>
  <si>
    <t>Pašvaldības kopā</t>
  </si>
  <si>
    <t>LR Izglītības un zinātnes ministrija Sporta pārvalde</t>
  </si>
  <si>
    <t>01.02.2000</t>
  </si>
  <si>
    <t>"Latvijas eksportkredīts"</t>
  </si>
  <si>
    <t>15.05.2000</t>
  </si>
  <si>
    <t>Valsts informācijas tīkla aģentūra (VITA)</t>
  </si>
  <si>
    <t>20.09.2005</t>
  </si>
  <si>
    <t xml:space="preserve">Valsts sociālās apdrošināšanas aģentūra </t>
  </si>
  <si>
    <t>20.12.2014</t>
  </si>
  <si>
    <t>20.12.2016</t>
  </si>
  <si>
    <t>Izglītības un zinātnes ministrija Studiju fonds</t>
  </si>
  <si>
    <t>20.12.2019</t>
  </si>
  <si>
    <t>Pārējie kopā</t>
  </si>
  <si>
    <t>Pavisam aizdevumi</t>
  </si>
  <si>
    <t xml:space="preserve">Valsts kases pārvaldnieks                                                                                       </t>
  </si>
  <si>
    <t>Atsevišķo valūtu tranzīta konti</t>
  </si>
  <si>
    <t>Atsevišķo valūtu aizdevuma kredītlīnijas atmaksas ( 660 337 229 ) EUR</t>
  </si>
  <si>
    <t>Atsevišķo valūtu aizdevuma kredītlīnijas atmaksas (010 337 125) USD</t>
  </si>
  <si>
    <t>PB privat,aizdevums USD ( 010337620)</t>
  </si>
  <si>
    <t>Valdības garantēto ārvalstu aizdevumu rezerves un riska fonds</t>
  </si>
  <si>
    <t>Valdības garantēto aizdevumu rezerves fonds (000 328 102) USD</t>
  </si>
  <si>
    <t>Valdības garantēto aizdevumu rezerves fonds (660 328 102) EUR</t>
  </si>
  <si>
    <t>Valdības garantēto aizdevumu rezerves fonds (000 328 801) USD</t>
  </si>
  <si>
    <t>Nacionālie fondi</t>
  </si>
  <si>
    <t>Finansu memorands LE9803 - LE9809 (660 338 202) EUR</t>
  </si>
  <si>
    <t>Finansu memorands LE9812 (660 338 503) EUR</t>
  </si>
  <si>
    <t xml:space="preserve">Phare </t>
  </si>
  <si>
    <t>Programmai "Eiropas integrācija" LE9701 (660 338 008) EUR</t>
  </si>
  <si>
    <t>Programmai "Ekonomikas attīstība" LE9702 (660 338 009) EUR</t>
  </si>
  <si>
    <t>Finansu memorands CBC LE9615 (660 338 406) EUR</t>
  </si>
  <si>
    <t>Finansu memorands CBC LE9707 (660 338 707) EUR</t>
  </si>
  <si>
    <t>Programmai "Infrastruktūra" LE9704 (660 338 710) EUR</t>
  </si>
  <si>
    <t xml:space="preserve">Valūta komercbankās - kopā </t>
  </si>
  <si>
    <t>Hansabanka - kopā</t>
  </si>
  <si>
    <t>RUB 254 01 031 202</t>
  </si>
  <si>
    <t>USD 194 01 031 202</t>
  </si>
  <si>
    <t>JPY 144 01 031 202</t>
  </si>
  <si>
    <t>GBP 124 01 031 202</t>
  </si>
  <si>
    <t xml:space="preserve">CHF 64 01 031 202 </t>
  </si>
  <si>
    <t>EUR 214 01 021 202</t>
  </si>
  <si>
    <t>Pirmā Latvijas Komercbanka - kopā</t>
  </si>
  <si>
    <t>USD 203 000 3610</t>
  </si>
  <si>
    <t>USD 402 000 3728</t>
  </si>
  <si>
    <t>Parex Banka - kopā</t>
  </si>
  <si>
    <t xml:space="preserve">EUR 400 075 1001  </t>
  </si>
  <si>
    <t>USD 400 075 2001</t>
  </si>
  <si>
    <t>CAD 400 075 3001</t>
  </si>
  <si>
    <t>AUD 400 075 4001</t>
  </si>
  <si>
    <t>CHF 400 075 5001</t>
  </si>
  <si>
    <t>DKK 400 075 6001</t>
  </si>
  <si>
    <t>NOK 400 075 7001</t>
  </si>
  <si>
    <t>GBP 400 075 8001</t>
  </si>
  <si>
    <t>EEK 400 0759 001</t>
  </si>
  <si>
    <t>SEK 400 075 9101</t>
  </si>
  <si>
    <t>JPY 400 075 9201</t>
  </si>
  <si>
    <t>LTL 400 075 1999</t>
  </si>
  <si>
    <t>EUR 400 075 1002</t>
  </si>
  <si>
    <t>EUR 400 075 1003</t>
  </si>
  <si>
    <t>USD 400 075 2003</t>
  </si>
  <si>
    <t>USD 400 075 2004</t>
  </si>
  <si>
    <t>USD 400 075 2005</t>
  </si>
  <si>
    <t>USD 400 075 2007</t>
  </si>
  <si>
    <t>EUR 400 075 1015</t>
  </si>
  <si>
    <t>EUR 400 075 1016</t>
  </si>
  <si>
    <t>RUB 400 075 9301</t>
  </si>
  <si>
    <t>EUR 400 075 1019</t>
  </si>
  <si>
    <t>EUR 400 075 1020</t>
  </si>
  <si>
    <t>EUR 400 075 1021</t>
  </si>
  <si>
    <t>Latvijas Unibanka - kopā</t>
  </si>
  <si>
    <t>USD 200 307 4349</t>
  </si>
  <si>
    <t>Bankers Trust Company - kopā</t>
  </si>
  <si>
    <t>USD 04 408 273</t>
  </si>
  <si>
    <t>USD 04 407 385</t>
  </si>
  <si>
    <t>DEM 512 430-020</t>
  </si>
  <si>
    <t xml:space="preserve">DEM 512 430-039 </t>
  </si>
  <si>
    <t>HSBC Bank USA - kopā</t>
  </si>
  <si>
    <t>USD 000 101 419</t>
  </si>
  <si>
    <t>USD 000 101 389</t>
  </si>
  <si>
    <t>Svenska Handelsbanken - kopā</t>
  </si>
  <si>
    <t>USD 99-418 201 69</t>
  </si>
  <si>
    <t>USD 99-480 066 29</t>
  </si>
  <si>
    <t>USD 99-420 645 89</t>
  </si>
  <si>
    <t>USD 99-420 652 59</t>
  </si>
  <si>
    <t>USD 99-420 653 99</t>
  </si>
  <si>
    <t>USD 99-424 221 59</t>
  </si>
  <si>
    <t>Bank of America - kopā</t>
  </si>
  <si>
    <t>USD 360 390 99</t>
  </si>
  <si>
    <t>USD 360 390 23</t>
  </si>
  <si>
    <t>USD 360 390 49</t>
  </si>
  <si>
    <t>USD 360 390 81</t>
  </si>
  <si>
    <t>DEM 360 390 31</t>
  </si>
  <si>
    <t>DEM 360 390 57</t>
  </si>
  <si>
    <t>SEK 360 390 73</t>
  </si>
  <si>
    <t>Depozīti latos un valūtās</t>
  </si>
  <si>
    <t>Ieguldījumi depozītos</t>
  </si>
  <si>
    <t>Ieguldījumi depozītos latos - kopā</t>
  </si>
  <si>
    <t>Depozīti komercbankās - kopā</t>
  </si>
  <si>
    <t>Latvijas Unibanka LVL</t>
  </si>
  <si>
    <t>Ieguldījumi depozītos vērtspapīros - kopā</t>
  </si>
  <si>
    <t>Baltijas Tranzītu Banka LVL</t>
  </si>
  <si>
    <t>Ieguldījumi depozītos  valūtā - kopā</t>
  </si>
  <si>
    <t>Valsts kase termiņnoguldījums (660 328 209) EUR</t>
  </si>
  <si>
    <t>Nacionālā fonds līdzekļu termiņnoguldījums (660 328 940) EUR</t>
  </si>
  <si>
    <t>Valsts kase termiņnoguldījums (660 328 309) USD</t>
  </si>
  <si>
    <t xml:space="preserve">Komercbankas - kopā </t>
  </si>
  <si>
    <t>Ieguldījumi depozītos Latvijas Unibankā  (EUR)</t>
  </si>
  <si>
    <t>Kredītlīdzekļi Latvijas Bankā - kopā</t>
  </si>
  <si>
    <t>Neizsniegtā SVF kredīta atlikums (016 124 604) USD</t>
  </si>
  <si>
    <t>Kredītlīdzekļu depozīti Latvijas Bankā - kopā</t>
  </si>
  <si>
    <t>Neizsniegtā EEK kredīta noguldījums (014 124 004) USD</t>
  </si>
  <si>
    <t>Neizsniegtā Zviedrijas kredīta noguldījums (013 126 317) USD</t>
  </si>
  <si>
    <t>Naudas līdzekļi kopā</t>
  </si>
  <si>
    <t xml:space="preserve">Līdzekļi kopā </t>
  </si>
  <si>
    <t>Naudas līdzekļu atlikums latos Valsts kases kontos Latvijas Bankā un komercbankās 1999. gada 31. decembrī</t>
  </si>
  <si>
    <t xml:space="preserve"> 21 603 755 lati (divdesmit viens miljons seši simti trīs tūkstoši septiņi simti piecdesmit pieci lati) </t>
  </si>
  <si>
    <t>Naudas līdzekļu atlikums valūtā Valsts kases kontos Latvijas Bankā un komercbankās 1999. gada 31. decembrī</t>
  </si>
  <si>
    <t xml:space="preserve">pēc Latvijas Bankas kursa 17 519 540 lati (septiņpadsmit miljoni pieci simti deviņpadsmit tūkstoši pieci simti četrdesmit lati) </t>
  </si>
  <si>
    <t>Valdības noguldījumi latos Latvijas Bankā un komercbankās 1999. gada 31. decembrī 7 221 273 lati (septiņi miljoni</t>
  </si>
  <si>
    <t>divi simti divdesmit viens tūkstotis divi simti septiņdesmit trīs lati)</t>
  </si>
  <si>
    <t xml:space="preserve">Valdības noguldījumi valūtā Latvijas Bankā un komercbankās 1999. gada 31. decembrī pēc Latvijas Bankas kursa </t>
  </si>
  <si>
    <t>46 912 294 lati (četrdesmit seši miljoni deviņi simti divpadsmit tūkstoši divi simti deviņdesmit četri lati)</t>
  </si>
  <si>
    <t xml:space="preserve">Valdības kredītlīdzekļu atlikumi valūtā Latvijas Bankā 1999. gada 31. decembrī pēc Latvijas Bankas kursa </t>
  </si>
  <si>
    <t>14 776 728 lati (četrpadsmit miljoni septiņi simti septiņdesmit seši tūkstoši septiņi simti divdesmit astoņi lati)</t>
  </si>
  <si>
    <t>Latvijas Republikas pašvaldību pamatbudžeta un speciālā budžeta līdzekļu atlikumi komercbankās un pagastu kasēs</t>
  </si>
  <si>
    <t>25 249 646 lati (divdesmit pieci miljoni divi simti četrdesmit deviņi tūkstoši seši simti četrdesmit seši lati)</t>
  </si>
  <si>
    <t>tsk.</t>
  </si>
  <si>
    <t xml:space="preserve">                        pamatbudžetā          - 14 967 451 lati</t>
  </si>
  <si>
    <t xml:space="preserve">                       speciālā budžetā      - 10 282 195 lati</t>
  </si>
  <si>
    <t>Valsts un pašvaldību naudas līdzekļi kopā</t>
  </si>
  <si>
    <t>Naudas līdzekļu atlikumi apstiprināti ar Latvijas Bankas un komercbanku izziņām</t>
  </si>
  <si>
    <t xml:space="preserve">Valsts kases pārvaldnieks                                                                         </t>
  </si>
  <si>
    <t xml:space="preserve"> Pārskats par valsts konsolidētā  kopbudžeta izpildi  1999.gadā</t>
  </si>
  <si>
    <t>Rādītāji</t>
  </si>
  <si>
    <t>1998.gada izpilde</t>
  </si>
  <si>
    <t>1999.gada plāns</t>
  </si>
  <si>
    <t>1999.gada izpilde</t>
  </si>
  <si>
    <t xml:space="preserve">Ieņēmumi </t>
  </si>
  <si>
    <t>Nodokļu ieņēmumi</t>
  </si>
  <si>
    <t>Nenodokļu ieņēmumi</t>
  </si>
  <si>
    <t>Budžeta iestāžu ieņēmumi no maksas pakalpojumiem un citiem pašu ieņēmumiem</t>
  </si>
  <si>
    <t>Citu valdības līmeņu maksājumi</t>
  </si>
  <si>
    <t>Saņemtie ziedojumi un dāvinājumi</t>
  </si>
  <si>
    <t xml:space="preserve">Izdevumi </t>
  </si>
  <si>
    <t>Uzturēšanas izdevumi</t>
  </si>
  <si>
    <t>Izdevumi kapitālieguldījumiem</t>
  </si>
  <si>
    <t>Finansiālais deficīts(-) vai pārpalikums(+)</t>
  </si>
  <si>
    <t xml:space="preserve">Tīrie aizdevumi </t>
  </si>
  <si>
    <t>Fiskālais deficīts(-) vai pārpalikums(+)</t>
  </si>
  <si>
    <t>Finansēšana</t>
  </si>
  <si>
    <t>Iekšējā finansēšana</t>
  </si>
  <si>
    <t>No citām valsts pārvaldes struktūrām</t>
  </si>
  <si>
    <t xml:space="preserve">     t.sk.no citām tā paša līmeņa valsts pārvaldes
     struktūrām</t>
  </si>
  <si>
    <t xml:space="preserve">            no citiem valsts pārvaldes līmeņiem</t>
  </si>
  <si>
    <t>No Latvijas Bankas</t>
  </si>
  <si>
    <t xml:space="preserve"> t.sk. Depozītu apjoma izmaiņas</t>
  </si>
  <si>
    <t xml:space="preserve">         Norēķinu kontu
         apjoma izmaiņas</t>
  </si>
  <si>
    <t xml:space="preserve">         Valsts iekšējā aizņēmuma vērtspapīri</t>
  </si>
  <si>
    <t>No komercbankām</t>
  </si>
  <si>
    <t xml:space="preserve"> t.sk.Tīrais aizņēmumu apjoms</t>
  </si>
  <si>
    <t xml:space="preserve">         Depozītu apjoma izmaiņas</t>
  </si>
  <si>
    <t>Pārējā iekšējā finansēšana</t>
  </si>
  <si>
    <t>Ārējā finansēšana</t>
  </si>
  <si>
    <t xml:space="preserve">Finansu ministrs                                                                                      </t>
  </si>
  <si>
    <t xml:space="preserve"> E. Krastiņš</t>
  </si>
  <si>
    <t xml:space="preserve">Valsts kases pārvaldnieks                                                                          </t>
  </si>
  <si>
    <t xml:space="preserve"> A.Veiss</t>
  </si>
  <si>
    <t xml:space="preserve">  Konsolidētā kopbudžeta izpilde 1999.gadā</t>
  </si>
  <si>
    <t>(latos)</t>
  </si>
  <si>
    <t>tajā skaitā</t>
  </si>
  <si>
    <t>valsts pamatbudžets</t>
  </si>
  <si>
    <t>valsts speciālais budžets</t>
  </si>
  <si>
    <t>pašvaldību pamatbudžets</t>
  </si>
  <si>
    <t>pašvaldību speciālais budžets</t>
  </si>
  <si>
    <t>I. Kopbudžeta ieņēmumi - kopā</t>
  </si>
  <si>
    <t>Iedzīvotāju ienākuma nodoklis</t>
  </si>
  <si>
    <t>Uzņēmumu ienākuma nodoklis</t>
  </si>
  <si>
    <t>Sociālās apdrošināšanas iemaksas</t>
  </si>
  <si>
    <t>Nekustamā īpašuma nodoklis</t>
  </si>
  <si>
    <t>Īpašuma nodoklis</t>
  </si>
  <si>
    <t>Zemes nodoklis</t>
  </si>
  <si>
    <t>Pievienotās vērtības nodoklis</t>
  </si>
  <si>
    <t>Akcīzes nodoklis</t>
  </si>
  <si>
    <t>Dabas resursu nodoklis</t>
  </si>
  <si>
    <t>Iekšējie nodokļi par pakalpojumiem un precēm</t>
  </si>
  <si>
    <t>Muitas nodoklis</t>
  </si>
  <si>
    <t>Ieņēmumi no uzņēmējdarbības un īpašuma</t>
  </si>
  <si>
    <t>Valsts (pašvaldību) nodevas un maksājumi</t>
  </si>
  <si>
    <t>Sodi un sankcijas</t>
  </si>
  <si>
    <t>Pārējie nenodokļu maksājumi</t>
  </si>
  <si>
    <t>Ieņēmumi no valsts (pašvaldības) nekustamā īpašuma pārdošanas</t>
  </si>
  <si>
    <t>Ieņēmumi no zemes īpašuma pārdošanas</t>
  </si>
  <si>
    <t>Maksājumi par budžeta iestāžu sniegtajiem maksas pakalpojumiem un citi pašu ieņēmumi</t>
  </si>
  <si>
    <t>Citu valdības līmeņu maksājumi un norēķini</t>
  </si>
  <si>
    <t>II. Kopbudžeta izdevumi pēc valdības funkcijām un tīrie aizdevumi</t>
  </si>
  <si>
    <t>Vispārējie valdības dienesti</t>
  </si>
  <si>
    <t>Aizsardzība</t>
  </si>
  <si>
    <t>Sabiedriskā kārtība un drošība, tiesību aizsardzība</t>
  </si>
  <si>
    <t>Izglītība</t>
  </si>
  <si>
    <t>Veselības aprūpe</t>
  </si>
  <si>
    <t>Sociālā apdrošināšana un sociālā nodrošināšana</t>
  </si>
  <si>
    <t>Dzīvokļu un komunālā saimniecība, vides aizsardzība</t>
  </si>
  <si>
    <t>Brīvais laiks, sports, kultūra un reliģija</t>
  </si>
  <si>
    <t>Kurināmā un enerģētikas dienesti un pasākumi</t>
  </si>
  <si>
    <t>Lauksaimniecība (zemkopība), mežkopība un zvejniecība</t>
  </si>
  <si>
    <t>Iegūstošā rūpniecība, rūpniecība,celtniecība, derīgie izrakteņi (izņemot kurināmo)</t>
  </si>
  <si>
    <t>Transports, sakari</t>
  </si>
  <si>
    <t>Pārējā ekonomiskā darbība un dienesti</t>
  </si>
  <si>
    <t>Pārējie izdevumi, kas nav atspoguļoti pamatgrupās</t>
  </si>
  <si>
    <t xml:space="preserve">III. Kopbudžeta izdevumi pēc budžeta izdevumu ekonomiskās klasifikācijas un tīrie aizdevumi </t>
  </si>
  <si>
    <t xml:space="preserve">Kopbudžeta izdevumi  </t>
  </si>
  <si>
    <t>Kārtējie izdevumi</t>
  </si>
  <si>
    <t>Sadalāmie izdevumi</t>
  </si>
  <si>
    <t>Atalgojumi</t>
  </si>
  <si>
    <t xml:space="preserve">Valsts sociālās apdrošināšanas obligātās iemaksas </t>
  </si>
  <si>
    <t>Komandējumu un dienesta braucienu izdevumi</t>
  </si>
  <si>
    <t>Pakalpojumu apmaksa</t>
  </si>
  <si>
    <t xml:space="preserve">Materiālu, energoresursu, ūdens un inventāra vērtībā līdz 50 Ls par 1 vienību iegāde </t>
  </si>
  <si>
    <t>Grāmatu un žurnālu iegāde</t>
  </si>
  <si>
    <t>Valsts budžeta tranzīta pārskaitījumi</t>
  </si>
  <si>
    <t>Pārējie izdevumi</t>
  </si>
  <si>
    <t>Maksājumi par aizņēmumiem un kredītiem</t>
  </si>
  <si>
    <t>Subsīdijas un dotācijas</t>
  </si>
  <si>
    <t>Kapitālie izdevumi</t>
  </si>
  <si>
    <t>Zemes iegāde</t>
  </si>
  <si>
    <t>Investīcijas</t>
  </si>
  <si>
    <t>Kopbudžeta tīrie aizdevumi</t>
  </si>
  <si>
    <t>Valsts un pašvaldību  budžeta iestāžu grāmatvedības bilanču kopsavilkums 1999.gadā</t>
  </si>
  <si>
    <t>Uz 1999.gada 1.janvāri</t>
  </si>
  <si>
    <t>Uz 2000.gada 1.janvāri</t>
  </si>
  <si>
    <t>AKTĪVS</t>
  </si>
  <si>
    <t xml:space="preserve">                  ILGTERMIŅA IEGULDĪJUMI</t>
  </si>
  <si>
    <t>Nemateriālie ieguldījumi</t>
  </si>
  <si>
    <t xml:space="preserve">Pamatlīdzekļi                                                   </t>
  </si>
  <si>
    <t>tai skaitā</t>
  </si>
  <si>
    <t xml:space="preserve">          Ēkas un būves</t>
  </si>
  <si>
    <t xml:space="preserve">               no tām: dzīvojamais fonds</t>
  </si>
  <si>
    <t xml:space="preserve">                            ceļu fonds</t>
  </si>
  <si>
    <t xml:space="preserve">          Zeme</t>
  </si>
  <si>
    <t xml:space="preserve">          Pārējais nekustamais īpašums</t>
  </si>
  <si>
    <t xml:space="preserve">          Tehnoloģiskās iekārtas un mašīnas</t>
  </si>
  <si>
    <t xml:space="preserve">          Transporta līdzekļi</t>
  </si>
  <si>
    <t xml:space="preserve">          Saimnieciskais inventārs</t>
  </si>
  <si>
    <t xml:space="preserve">          Bibliotēku fondi</t>
  </si>
  <si>
    <t xml:space="preserve">          Pārējie pamatlīdzekļi</t>
  </si>
  <si>
    <t xml:space="preserve">          Nepabeigtās celtniecības izmaksas</t>
  </si>
  <si>
    <t xml:space="preserve">          Inventārs vērtībā līdz 50 Ls</t>
  </si>
  <si>
    <t xml:space="preserve">         Veļa, gultas piederumi, apģērbs, apavi</t>
  </si>
  <si>
    <t xml:space="preserve">         Specifiskās lietošanas inventārs</t>
  </si>
  <si>
    <t xml:space="preserve">         nolietojums (-)</t>
  </si>
  <si>
    <t>Ilgtermiņa finansu ieguldījumi</t>
  </si>
  <si>
    <t xml:space="preserve">                                  APGROZĀMIE LĪDZEKĻI</t>
  </si>
  <si>
    <t xml:space="preserve">Krājumi </t>
  </si>
  <si>
    <t xml:space="preserve">     Izejvielas un materiāli</t>
  </si>
  <si>
    <t xml:space="preserve">         Materiāli mācību, zinātniskiem un citiem mērķiem</t>
  </si>
  <si>
    <t xml:space="preserve">         Pārtikas produkti</t>
  </si>
  <si>
    <t xml:space="preserve">            Medikamenti un pārsiešanas materiāli</t>
  </si>
  <si>
    <t xml:space="preserve">            Saimniecības materiāli un kancelejas piederumi</t>
  </si>
  <si>
    <t xml:space="preserve">            Kurināmais, degviela un smērvielas</t>
  </si>
  <si>
    <t xml:space="preserve">            Mašīnu un iekārtu rezerves daļas</t>
  </si>
  <si>
    <t xml:space="preserve">            Lopbarība un sēklas</t>
  </si>
  <si>
    <t xml:space="preserve">            Pārējie materiāli (kopā ar taru)</t>
  </si>
  <si>
    <t xml:space="preserve">    Nepabeigtie ražojumi</t>
  </si>
  <si>
    <t xml:space="preserve">    Gatavie ražojumi un preces pardošanai</t>
  </si>
  <si>
    <t xml:space="preserve">    Nepabeigtie pasūtījumi</t>
  </si>
  <si>
    <t xml:space="preserve">    Zinātnes gatavie pasūtījumi</t>
  </si>
  <si>
    <t>Produktīvie un darba dzīvnieki</t>
  </si>
  <si>
    <t>Norēķini par prasībām (debitoriem)</t>
  </si>
  <si>
    <t>Nākamo periodu izmaksas</t>
  </si>
  <si>
    <t>Vērtspapīri un līdzdalība kapitālos</t>
  </si>
  <si>
    <t xml:space="preserve">Naudas līdzekļi - kopā </t>
  </si>
  <si>
    <t xml:space="preserve">    Kase</t>
  </si>
  <si>
    <t xml:space="preserve">    Norēķinu konti bankās un valsts kasē</t>
  </si>
  <si>
    <t xml:space="preserve">         Pamatbudžeta konti</t>
  </si>
  <si>
    <t xml:space="preserve">         Speciālā budžeta konti</t>
  </si>
  <si>
    <t xml:space="preserve">         Dāvinājumu konti</t>
  </si>
  <si>
    <t xml:space="preserve">         Depozitu konti</t>
  </si>
  <si>
    <t xml:space="preserve">         Citu budžetu līdzekļu konti</t>
  </si>
  <si>
    <t xml:space="preserve">    Akreditīvi, čeki un īpaši norēķinu formu konti</t>
  </si>
  <si>
    <t xml:space="preserve">    Parējie naudas līdzekļi</t>
  </si>
  <si>
    <t xml:space="preserve">AKTĪVI   KOPĀ </t>
  </si>
  <si>
    <t>PASĪVS</t>
  </si>
  <si>
    <t xml:space="preserve">                                  PAŠU KAPITĀLS</t>
  </si>
  <si>
    <t>Pamatkapitāls vai līdzdalības kapitāls</t>
  </si>
  <si>
    <t>Rezerves</t>
  </si>
  <si>
    <t>lepriekšējā budžeta gada izpildes rezultāts</t>
  </si>
  <si>
    <r>
      <t xml:space="preserve">                                </t>
    </r>
    <r>
      <rPr>
        <b/>
        <sz val="10"/>
        <rFont val="Arial"/>
        <family val="2"/>
      </rPr>
      <t xml:space="preserve"> KREDITORI</t>
    </r>
  </si>
  <si>
    <t>Norēķini par aizņēmumiem</t>
  </si>
  <si>
    <t>Norēķini par saņemtajiem avansiem</t>
  </si>
  <si>
    <t>Norēķini ar piegādātājiem un darbuzņēmējiem</t>
  </si>
  <si>
    <t>Maksājamie vekseļi</t>
  </si>
  <si>
    <t>Norēķini ar uzņēmumiem, dalībniekiem un personālu</t>
  </si>
  <si>
    <t>Norēķini par darba samaksu un ieturējumiem (izņemot nodokļus)</t>
  </si>
  <si>
    <t>Norēķini par nodokļiem</t>
  </si>
  <si>
    <t>PASĪVI   KOPĀ</t>
  </si>
  <si>
    <r>
      <t>*-</t>
    </r>
    <r>
      <rPr>
        <sz val="8"/>
        <rFont val="Arial"/>
        <family val="2"/>
      </rPr>
      <t>mainīti atlikumi uz gada pēc Valsts kontroles pārbaudes un strukturālām izmaiņām</t>
    </r>
  </si>
  <si>
    <t xml:space="preserve">Finansu ministrs                                                                                                                     </t>
  </si>
  <si>
    <t>E.Krastiņš</t>
  </si>
  <si>
    <r>
      <t>*-</t>
    </r>
    <r>
      <rPr>
        <sz val="8"/>
        <rFont val="Arial"/>
        <family val="2"/>
      </rPr>
      <t>mainīti atlikumi uz gada sākumu saskaņā ar uzskaites metodoloģijas un strukturālajām izmaiņām</t>
    </r>
  </si>
  <si>
    <t>A.Veiss</t>
  </si>
  <si>
    <t xml:space="preserve">Finansu ministrs                                                                       E. Krastiņš                                 </t>
  </si>
  <si>
    <t xml:space="preserve">Valsts kases pārvaldnieks                                                          A.Veiss </t>
  </si>
  <si>
    <t>Valsts budžeta iestāžu grāmatvedības bilanču kopsavilkums 1999.gadā</t>
  </si>
  <si>
    <t xml:space="preserve">         Zeme</t>
  </si>
  <si>
    <t xml:space="preserve">         Pārējais nekustamais īpašums</t>
  </si>
  <si>
    <t xml:space="preserve">         Tehnoloģiskās iekārtas un mašīnas</t>
  </si>
  <si>
    <t xml:space="preserve">         Transporta līdzekļi</t>
  </si>
  <si>
    <t xml:space="preserve">         Saimnieciskais inventārs</t>
  </si>
  <si>
    <t xml:space="preserve">         Bibliotēku fondi</t>
  </si>
  <si>
    <t xml:space="preserve">         Pārējie pamatlīdzekļi</t>
  </si>
  <si>
    <t xml:space="preserve">         Nepabeigtās celtniecības izmaksas</t>
  </si>
  <si>
    <t xml:space="preserve">         Inventārs vērtībā līdz 50 Ls</t>
  </si>
  <si>
    <t xml:space="preserve">  PAŠU KAPITĀLS</t>
  </si>
  <si>
    <t xml:space="preserve">                                       KREDITORI</t>
  </si>
</sst>
</file>

<file path=xl/styles.xml><?xml version="1.0" encoding="utf-8"?>
<styleSheet xmlns="http://schemas.openxmlformats.org/spreadsheetml/2006/main">
  <numFmts count="25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#\ ##0"/>
    <numFmt numFmtId="173" formatCode="#,###,"/>
    <numFmt numFmtId="174" formatCode="0.0%"/>
    <numFmt numFmtId="175" formatCode="###,###,###"/>
    <numFmt numFmtId="176" formatCode="0.000"/>
    <numFmt numFmtId="177" formatCode="0.0"/>
    <numFmt numFmtId="178" formatCode="0.000000"/>
    <numFmt numFmtId="179" formatCode="_-* #,##0.000\ _L_s_-;\-* #,##0.000\ _L_s_-;_-* &quot;-&quot;??\ _L_s_-;_-@_-"/>
    <numFmt numFmtId="180" formatCode="0.00000000"/>
  </numFmts>
  <fonts count="4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i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sz val="14"/>
      <name val="Arial"/>
      <family val="2"/>
    </font>
    <font>
      <sz val="10"/>
      <name val="BaltOptima"/>
      <family val="0"/>
    </font>
    <font>
      <i/>
      <sz val="10"/>
      <color indexed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8"/>
      <name val="BRBaltica"/>
      <family val="0"/>
    </font>
    <font>
      <sz val="11"/>
      <name val="BRBaltica"/>
      <family val="0"/>
    </font>
    <font>
      <sz val="10"/>
      <name val="BRBaltica"/>
      <family val="0"/>
    </font>
    <font>
      <sz val="8"/>
      <name val="RimTimes"/>
      <family val="0"/>
    </font>
    <font>
      <sz val="8"/>
      <color indexed="9"/>
      <name val="Arial"/>
      <family val="2"/>
    </font>
    <font>
      <b/>
      <sz val="8"/>
      <name val="RimTimes"/>
      <family val="0"/>
    </font>
    <font>
      <sz val="10"/>
      <name val="RimTimes"/>
      <family val="0"/>
    </font>
    <font>
      <sz val="11"/>
      <name val="BaltSouvenirLight"/>
      <family val="0"/>
    </font>
    <font>
      <b/>
      <sz val="9"/>
      <name val="BaltSouvenirLight"/>
      <family val="0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BRHelvetica"/>
      <family val="0"/>
    </font>
    <font>
      <sz val="10"/>
      <color indexed="8"/>
      <name val="BaltSouvenirLight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4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</cellStyleXfs>
  <cellXfs count="736">
    <xf numFmtId="0" fontId="0" fillId="0" borderId="0" xfId="0" applyAlignment="1">
      <alignment/>
    </xf>
    <xf numFmtId="0" fontId="1" fillId="0" borderId="0" xfId="0" applyFont="1" applyAlignment="1">
      <alignment horizontal="centerContinuous" wrapText="1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2" fontId="4" fillId="0" borderId="0" xfId="0" applyNumberFormat="1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/>
    </xf>
    <xf numFmtId="172" fontId="5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172" fontId="5" fillId="0" borderId="0" xfId="0" applyNumberFormat="1" applyFont="1" applyBorder="1" applyAlignment="1">
      <alignment horizontal="left" wrapText="1"/>
    </xf>
    <xf numFmtId="172" fontId="0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0" xfId="0" applyFont="1" applyAlignment="1">
      <alignment horizontal="left" wrapText="1"/>
    </xf>
    <xf numFmtId="3" fontId="4" fillId="0" borderId="0" xfId="0" applyNumberFormat="1" applyFont="1" applyAlignment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/>
    </xf>
    <xf numFmtId="0" fontId="8" fillId="0" borderId="0" xfId="0" applyFont="1" applyAlignment="1">
      <alignment horizontal="center" wrapText="1"/>
    </xf>
    <xf numFmtId="3" fontId="8" fillId="0" borderId="0" xfId="0" applyNumberFormat="1" applyFont="1" applyAlignment="1">
      <alignment/>
    </xf>
    <xf numFmtId="0" fontId="9" fillId="0" borderId="0" xfId="0" applyFont="1" applyAlignment="1">
      <alignment horizontal="center" wrapText="1"/>
    </xf>
    <xf numFmtId="3" fontId="9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3" fontId="10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3" fontId="0" fillId="0" borderId="0" xfId="0" applyNumberFormat="1" applyFont="1" applyFill="1" applyBorder="1" applyAlignment="1" applyProtection="1">
      <alignment horizontal="right" vertical="top"/>
      <protection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3" fontId="2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2" borderId="0" xfId="0" applyFill="1" applyBorder="1" applyAlignment="1">
      <alignment/>
    </xf>
    <xf numFmtId="3" fontId="0" fillId="0" borderId="4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right"/>
    </xf>
    <xf numFmtId="3" fontId="2" fillId="0" borderId="5" xfId="0" applyNumberFormat="1" applyFont="1" applyFill="1" applyBorder="1" applyAlignment="1" applyProtection="1">
      <alignment horizontal="center" vertical="top" wrapText="1"/>
      <protection/>
    </xf>
    <xf numFmtId="3" fontId="2" fillId="0" borderId="6" xfId="0" applyNumberFormat="1" applyFont="1" applyFill="1" applyBorder="1" applyAlignment="1" applyProtection="1">
      <alignment horizontal="center" vertical="top" wrapText="1"/>
      <protection/>
    </xf>
    <xf numFmtId="3" fontId="2" fillId="0" borderId="7" xfId="0" applyNumberFormat="1" applyFont="1" applyFill="1" applyBorder="1" applyAlignment="1" applyProtection="1">
      <alignment horizontal="center" vertical="top" wrapText="1"/>
      <protection/>
    </xf>
    <xf numFmtId="3" fontId="2" fillId="0" borderId="8" xfId="0" applyNumberFormat="1" applyFont="1" applyFill="1" applyBorder="1" applyAlignment="1" applyProtection="1">
      <alignment horizontal="center" vertical="top" wrapText="1"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9" xfId="0" applyNumberFormat="1" applyFont="1" applyFill="1" applyBorder="1" applyAlignment="1" applyProtection="1">
      <alignment horizontal="center" wrapText="1"/>
      <protection/>
    </xf>
    <xf numFmtId="3" fontId="2" fillId="0" borderId="9" xfId="0" applyNumberFormat="1" applyFont="1" applyFill="1" applyBorder="1" applyAlignment="1" applyProtection="1">
      <alignment horizontal="center" vertical="top" wrapText="1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horizontal="right" vertical="top"/>
      <protection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0" fillId="0" borderId="0" xfId="0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3" fontId="1" fillId="0" borderId="0" xfId="0" applyNumberFormat="1" applyFont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3" fontId="0" fillId="0" borderId="0" xfId="0" applyNumberFormat="1" applyFont="1" applyAlignment="1" quotePrefix="1">
      <alignment/>
    </xf>
    <xf numFmtId="0" fontId="3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Font="1" applyAlignment="1">
      <alignment horizontal="right"/>
    </xf>
    <xf numFmtId="14" fontId="14" fillId="0" borderId="1" xfId="0" applyNumberFormat="1" applyFont="1" applyBorder="1" applyAlignment="1">
      <alignment horizontal="center" vertical="center"/>
    </xf>
    <xf numFmtId="0" fontId="3" fillId="0" borderId="0" xfId="20" applyFont="1" applyFill="1" applyBorder="1">
      <alignment/>
      <protection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4" fillId="2" borderId="0" xfId="0" applyFont="1" applyFill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Continuous"/>
    </xf>
    <xf numFmtId="0" fontId="2" fillId="0" borderId="9" xfId="0" applyFont="1" applyBorder="1" applyAlignment="1">
      <alignment/>
    </xf>
    <xf numFmtId="0" fontId="3" fillId="0" borderId="9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3" fillId="0" borderId="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5" xfId="0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5" fillId="0" borderId="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Continuous"/>
    </xf>
    <xf numFmtId="173" fontId="3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73" fontId="3" fillId="0" borderId="0" xfId="0" applyNumberFormat="1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3" fontId="10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Continuous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3" fontId="3" fillId="3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10" xfId="20" applyFont="1" applyFill="1" applyBorder="1" applyAlignment="1">
      <alignment horizontal="center"/>
      <protection/>
    </xf>
    <xf numFmtId="0" fontId="13" fillId="0" borderId="0" xfId="0" applyFont="1" applyBorder="1" applyAlignment="1">
      <alignment/>
    </xf>
    <xf numFmtId="0" fontId="0" fillId="0" borderId="0" xfId="0" applyFont="1" applyAlignment="1">
      <alignment horizontal="left"/>
    </xf>
    <xf numFmtId="4" fontId="14" fillId="0" borderId="0" xfId="21" applyFont="1" applyAlignment="1">
      <alignment horizontal="centerContinuous"/>
      <protection/>
    </xf>
    <xf numFmtId="2" fontId="14" fillId="0" borderId="0" xfId="21" applyNumberFormat="1" applyFont="1" applyAlignment="1">
      <alignment horizontal="centerContinuous"/>
      <protection/>
    </xf>
    <xf numFmtId="4" fontId="3" fillId="0" borderId="0" xfId="21" applyFont="1" applyBorder="1">
      <alignment/>
      <protection/>
    </xf>
    <xf numFmtId="4" fontId="3" fillId="0" borderId="0" xfId="21" applyFont="1">
      <alignment/>
      <protection/>
    </xf>
    <xf numFmtId="4" fontId="3" fillId="0" borderId="0" xfId="21" applyFont="1" applyAlignment="1">
      <alignment horizontal="center"/>
      <protection/>
    </xf>
    <xf numFmtId="2" fontId="3" fillId="0" borderId="0" xfId="21" applyNumberFormat="1" applyFont="1" applyFill="1">
      <alignment/>
      <protection/>
    </xf>
    <xf numFmtId="2" fontId="3" fillId="0" borderId="0" xfId="21" applyNumberFormat="1" applyFont="1" applyFill="1" applyAlignment="1">
      <alignment horizontal="center"/>
      <protection/>
    </xf>
    <xf numFmtId="4" fontId="3" fillId="0" borderId="0" xfId="21" applyFont="1" applyFill="1" applyBorder="1" applyAlignment="1">
      <alignment horizontal="center"/>
      <protection/>
    </xf>
    <xf numFmtId="4" fontId="3" fillId="0" borderId="0" xfId="21" applyFont="1" applyFill="1" applyBorder="1">
      <alignment/>
      <protection/>
    </xf>
    <xf numFmtId="4" fontId="3" fillId="0" borderId="0" xfId="21" applyFont="1" applyFill="1" applyBorder="1" applyAlignment="1">
      <alignment horizontal="right"/>
      <protection/>
    </xf>
    <xf numFmtId="4" fontId="3" fillId="0" borderId="9" xfId="21" applyFont="1" applyFill="1" applyBorder="1" applyAlignment="1">
      <alignment horizontal="center"/>
      <protection/>
    </xf>
    <xf numFmtId="4" fontId="3" fillId="0" borderId="13" xfId="21" applyFont="1" applyFill="1" applyBorder="1" applyAlignment="1">
      <alignment horizontal="center"/>
      <protection/>
    </xf>
    <xf numFmtId="4" fontId="3" fillId="0" borderId="17" xfId="21" applyFont="1" applyFill="1" applyBorder="1" applyAlignment="1">
      <alignment horizontal="center"/>
      <protection/>
    </xf>
    <xf numFmtId="4" fontId="3" fillId="0" borderId="19" xfId="21" applyFont="1" applyFill="1" applyBorder="1" applyAlignment="1">
      <alignment horizontal="center"/>
      <protection/>
    </xf>
    <xf numFmtId="4" fontId="3" fillId="0" borderId="20" xfId="21" applyFont="1" applyBorder="1" applyAlignment="1">
      <alignment horizontal="center"/>
      <protection/>
    </xf>
    <xf numFmtId="4" fontId="3" fillId="0" borderId="21" xfId="21" applyFont="1" applyBorder="1" applyAlignment="1">
      <alignment horizontal="center"/>
      <protection/>
    </xf>
    <xf numFmtId="49" fontId="3" fillId="0" borderId="19" xfId="21" applyNumberFormat="1" applyFont="1" applyFill="1" applyBorder="1" applyAlignment="1">
      <alignment horizontal="center"/>
      <protection/>
    </xf>
    <xf numFmtId="49" fontId="3" fillId="0" borderId="0" xfId="21" applyNumberFormat="1" applyFont="1" applyBorder="1">
      <alignment/>
      <protection/>
    </xf>
    <xf numFmtId="49" fontId="3" fillId="0" borderId="0" xfId="21" applyNumberFormat="1" applyFont="1">
      <alignment/>
      <protection/>
    </xf>
    <xf numFmtId="49" fontId="3" fillId="0" borderId="20" xfId="21" applyNumberFormat="1" applyFont="1" applyBorder="1" applyAlignment="1">
      <alignment horizontal="center"/>
      <protection/>
    </xf>
    <xf numFmtId="49" fontId="3" fillId="0" borderId="21" xfId="21" applyNumberFormat="1" applyFont="1" applyBorder="1" applyAlignment="1">
      <alignment horizontal="center"/>
      <protection/>
    </xf>
    <xf numFmtId="4" fontId="2" fillId="0" borderId="0" xfId="21" applyFont="1" applyBorder="1">
      <alignment/>
      <protection/>
    </xf>
    <xf numFmtId="4" fontId="2" fillId="0" borderId="0" xfId="21" applyFont="1">
      <alignment/>
      <protection/>
    </xf>
    <xf numFmtId="4" fontId="3" fillId="0" borderId="20" xfId="21" applyNumberFormat="1" applyFont="1" applyBorder="1" applyAlignment="1">
      <alignment horizontal="center"/>
      <protection/>
    </xf>
    <xf numFmtId="4" fontId="3" fillId="0" borderId="20" xfId="21" applyFont="1" applyBorder="1" applyAlignment="1">
      <alignment horizontal="center" wrapText="1"/>
      <protection/>
    </xf>
    <xf numFmtId="4" fontId="3" fillId="0" borderId="0" xfId="21" applyFont="1" applyBorder="1" applyAlignment="1">
      <alignment horizontal="center"/>
      <protection/>
    </xf>
    <xf numFmtId="2" fontId="3" fillId="0" borderId="0" xfId="21" applyNumberFormat="1" applyFont="1" applyBorder="1" applyAlignment="1">
      <alignment horizontal="center"/>
      <protection/>
    </xf>
    <xf numFmtId="2" fontId="3" fillId="0" borderId="0" xfId="21" applyNumberFormat="1" applyFont="1" applyAlignment="1">
      <alignment horizontal="center"/>
      <protection/>
    </xf>
    <xf numFmtId="4" fontId="2" fillId="0" borderId="0" xfId="21" applyFont="1" applyBorder="1" applyAlignment="1">
      <alignment horizontal="left"/>
      <protection/>
    </xf>
    <xf numFmtId="4" fontId="2" fillId="0" borderId="0" xfId="21" applyFont="1" applyBorder="1" applyAlignment="1">
      <alignment horizontal="right"/>
      <protection/>
    </xf>
    <xf numFmtId="2" fontId="2" fillId="0" borderId="0" xfId="21" applyNumberFormat="1" applyFont="1" applyBorder="1" applyAlignment="1">
      <alignment horizontal="left"/>
      <protection/>
    </xf>
    <xf numFmtId="4" fontId="2" fillId="0" borderId="0" xfId="21" applyFont="1" applyBorder="1" applyAlignment="1">
      <alignment horizontal="center"/>
      <protection/>
    </xf>
    <xf numFmtId="4" fontId="3" fillId="0" borderId="9" xfId="21" applyFont="1" applyBorder="1" applyAlignment="1">
      <alignment horizontal="center"/>
      <protection/>
    </xf>
    <xf numFmtId="2" fontId="3" fillId="0" borderId="9" xfId="21" applyNumberFormat="1" applyFont="1" applyFill="1" applyBorder="1" applyAlignment="1">
      <alignment horizontal="center"/>
      <protection/>
    </xf>
    <xf numFmtId="4" fontId="3" fillId="0" borderId="13" xfId="21" applyFont="1" applyBorder="1" applyAlignment="1">
      <alignment horizontal="center"/>
      <protection/>
    </xf>
    <xf numFmtId="2" fontId="3" fillId="0" borderId="13" xfId="21" applyNumberFormat="1" applyFont="1" applyFill="1" applyBorder="1" applyAlignment="1">
      <alignment horizontal="center"/>
      <protection/>
    </xf>
    <xf numFmtId="4" fontId="3" fillId="0" borderId="17" xfId="21" applyFont="1" applyBorder="1" applyAlignment="1">
      <alignment horizontal="center"/>
      <protection/>
    </xf>
    <xf numFmtId="2" fontId="3" fillId="0" borderId="17" xfId="21" applyNumberFormat="1" applyFont="1" applyFill="1" applyBorder="1" applyAlignment="1">
      <alignment horizontal="center"/>
      <protection/>
    </xf>
    <xf numFmtId="4" fontId="3" fillId="0" borderId="20" xfId="21" applyFont="1" applyBorder="1" applyAlignment="1" quotePrefix="1">
      <alignment horizontal="center"/>
      <protection/>
    </xf>
    <xf numFmtId="2" fontId="3" fillId="0" borderId="20" xfId="21" applyNumberFormat="1" applyFont="1" applyFill="1" applyBorder="1" applyAlignment="1">
      <alignment horizontal="center"/>
      <protection/>
    </xf>
    <xf numFmtId="3" fontId="3" fillId="0" borderId="20" xfId="21" applyNumberFormat="1" applyFont="1" applyBorder="1" applyAlignment="1">
      <alignment horizontal="center"/>
      <protection/>
    </xf>
    <xf numFmtId="1" fontId="3" fillId="0" borderId="20" xfId="21" applyNumberFormat="1" applyFont="1" applyBorder="1" applyAlignment="1">
      <alignment horizontal="center"/>
      <protection/>
    </xf>
    <xf numFmtId="174" fontId="3" fillId="0" borderId="20" xfId="21" applyNumberFormat="1" applyFont="1" applyBorder="1" applyAlignment="1">
      <alignment horizontal="center"/>
      <protection/>
    </xf>
    <xf numFmtId="4" fontId="3" fillId="0" borderId="22" xfId="21" applyFont="1" applyBorder="1">
      <alignment/>
      <protection/>
    </xf>
    <xf numFmtId="4" fontId="3" fillId="0" borderId="20" xfId="21" applyFont="1" applyFill="1" applyBorder="1" applyAlignment="1">
      <alignment horizontal="center"/>
      <protection/>
    </xf>
    <xf numFmtId="1" fontId="3" fillId="0" borderId="21" xfId="21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75" fontId="19" fillId="0" borderId="0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 horizontal="right"/>
    </xf>
    <xf numFmtId="175" fontId="0" fillId="0" borderId="0" xfId="0" applyNumberFormat="1" applyFont="1" applyFill="1" applyBorder="1" applyAlignment="1">
      <alignment/>
    </xf>
    <xf numFmtId="175" fontId="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75" fontId="5" fillId="0" borderId="0" xfId="0" applyNumberFormat="1" applyFont="1" applyFill="1" applyBorder="1" applyAlignment="1">
      <alignment horizontal="right"/>
    </xf>
    <xf numFmtId="175" fontId="5" fillId="0" borderId="0" xfId="0" applyNumberFormat="1" applyFont="1" applyBorder="1" applyAlignment="1">
      <alignment horizontal="right"/>
    </xf>
    <xf numFmtId="175" fontId="5" fillId="0" borderId="24" xfId="0" applyNumberFormat="1" applyFont="1" applyBorder="1" applyAlignment="1">
      <alignment horizontal="right"/>
    </xf>
    <xf numFmtId="175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175" fontId="4" fillId="0" borderId="0" xfId="0" applyNumberFormat="1" applyFont="1" applyFill="1" applyBorder="1" applyAlignment="1">
      <alignment horizontal="right"/>
    </xf>
    <xf numFmtId="175" fontId="4" fillId="0" borderId="0" xfId="0" applyNumberFormat="1" applyFont="1" applyFill="1" applyBorder="1" applyAlignment="1">
      <alignment/>
    </xf>
    <xf numFmtId="175" fontId="0" fillId="0" borderId="0" xfId="0" applyNumberFormat="1" applyFont="1" applyBorder="1" applyAlignment="1">
      <alignment/>
    </xf>
    <xf numFmtId="175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6" fillId="0" borderId="0" xfId="0" applyFont="1" applyBorder="1" applyAlignment="1">
      <alignment/>
    </xf>
    <xf numFmtId="175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wrapText="1"/>
    </xf>
    <xf numFmtId="175" fontId="5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175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4" fillId="0" borderId="0" xfId="0" applyFont="1" applyBorder="1" applyAlignment="1">
      <alignment/>
    </xf>
    <xf numFmtId="0" fontId="0" fillId="0" borderId="9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0" xfId="0" applyFont="1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5" fontId="2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1" fillId="0" borderId="0" xfId="0" applyFont="1" applyBorder="1" applyAlignment="1">
      <alignment/>
    </xf>
    <xf numFmtId="175" fontId="21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15" fillId="0" borderId="18" xfId="0" applyFont="1" applyBorder="1" applyAlignment="1">
      <alignment/>
    </xf>
    <xf numFmtId="0" fontId="15" fillId="0" borderId="9" xfId="0" applyFont="1" applyBorder="1" applyAlignment="1">
      <alignment horizontal="center" wrapText="1"/>
    </xf>
    <xf numFmtId="0" fontId="15" fillId="0" borderId="9" xfId="0" applyFont="1" applyBorder="1" applyAlignment="1">
      <alignment horizontal="center"/>
    </xf>
    <xf numFmtId="0" fontId="15" fillId="0" borderId="25" xfId="0" applyFont="1" applyBorder="1" applyAlignment="1">
      <alignment horizontal="centerContinuous"/>
    </xf>
    <xf numFmtId="0" fontId="15" fillId="0" borderId="26" xfId="0" applyFont="1" applyBorder="1" applyAlignment="1">
      <alignment horizontal="centerContinuous"/>
    </xf>
    <xf numFmtId="0" fontId="15" fillId="0" borderId="0" xfId="0" applyFont="1" applyBorder="1" applyAlignment="1">
      <alignment/>
    </xf>
    <xf numFmtId="0" fontId="15" fillId="0" borderId="13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/>
    </xf>
    <xf numFmtId="0" fontId="15" fillId="0" borderId="17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/>
    </xf>
    <xf numFmtId="0" fontId="15" fillId="0" borderId="33" xfId="0" applyFont="1" applyBorder="1" applyAlignment="1">
      <alignment horizontal="center" vertical="top"/>
    </xf>
    <xf numFmtId="0" fontId="15" fillId="0" borderId="34" xfId="0" applyFont="1" applyBorder="1" applyAlignment="1">
      <alignment horizontal="center" vertical="top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/>
    </xf>
    <xf numFmtId="0" fontId="15" fillId="0" borderId="34" xfId="0" applyFont="1" applyBorder="1" applyAlignment="1">
      <alignment horizontal="center" vertical="top" wrapText="1"/>
    </xf>
    <xf numFmtId="0" fontId="15" fillId="0" borderId="36" xfId="0" applyFont="1" applyBorder="1" applyAlignment="1">
      <alignment horizontal="center" vertical="top" wrapText="1"/>
    </xf>
    <xf numFmtId="3" fontId="15" fillId="0" borderId="18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 applyProtection="1">
      <alignment/>
      <protection locked="0"/>
    </xf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vertical="top"/>
    </xf>
    <xf numFmtId="3" fontId="15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3" fontId="15" fillId="0" borderId="0" xfId="0" applyNumberFormat="1" applyFont="1" applyFill="1" applyBorder="1" applyAlignment="1">
      <alignment horizontal="left" vertical="top"/>
    </xf>
    <xf numFmtId="3" fontId="15" fillId="0" borderId="0" xfId="0" applyNumberFormat="1" applyFont="1" applyFill="1" applyBorder="1" applyAlignment="1">
      <alignment wrapText="1"/>
    </xf>
    <xf numFmtId="3" fontId="15" fillId="0" borderId="0" xfId="0" applyNumberFormat="1" applyFont="1" applyBorder="1" applyAlignment="1">
      <alignment horizontal="left" vertical="top"/>
    </xf>
    <xf numFmtId="3" fontId="15" fillId="0" borderId="0" xfId="0" applyNumberFormat="1" applyFont="1" applyFill="1" applyBorder="1" applyAlignment="1">
      <alignment horizontal="left" wrapText="1"/>
    </xf>
    <xf numFmtId="3" fontId="15" fillId="0" borderId="0" xfId="0" applyNumberFormat="1" applyFont="1" applyBorder="1" applyAlignment="1">
      <alignment/>
    </xf>
    <xf numFmtId="0" fontId="3" fillId="2" borderId="10" xfId="20" applyFont="1" applyFill="1" applyBorder="1">
      <alignment/>
      <protection/>
    </xf>
    <xf numFmtId="3" fontId="2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left"/>
    </xf>
    <xf numFmtId="4" fontId="25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left" wrapText="1"/>
    </xf>
    <xf numFmtId="3" fontId="3" fillId="0" borderId="0" xfId="0" applyNumberFormat="1" applyFont="1" applyBorder="1" applyAlignment="1">
      <alignment horizontal="left" wrapText="1"/>
    </xf>
    <xf numFmtId="3" fontId="20" fillId="0" borderId="0" xfId="0" applyNumberFormat="1" applyFont="1" applyBorder="1" applyAlignment="1">
      <alignment horizontal="left" wrapText="1"/>
    </xf>
    <xf numFmtId="3" fontId="20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left" wrapText="1"/>
    </xf>
    <xf numFmtId="3" fontId="2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left" wrapText="1"/>
    </xf>
    <xf numFmtId="3" fontId="25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left" wrapText="1"/>
    </xf>
    <xf numFmtId="3" fontId="3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left" wrapText="1"/>
    </xf>
    <xf numFmtId="3" fontId="22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left"/>
    </xf>
    <xf numFmtId="4" fontId="20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left"/>
    </xf>
    <xf numFmtId="0" fontId="29" fillId="2" borderId="10" xfId="20" applyFont="1" applyFill="1" applyBorder="1" applyAlignment="1">
      <alignment shrinkToFit="1"/>
      <protection/>
    </xf>
    <xf numFmtId="4" fontId="25" fillId="0" borderId="0" xfId="0" applyNumberFormat="1" applyFont="1" applyBorder="1" applyAlignment="1">
      <alignment horizontal="center"/>
    </xf>
    <xf numFmtId="4" fontId="26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2" borderId="0" xfId="20" applyFont="1" applyFill="1">
      <alignment/>
      <protection/>
    </xf>
    <xf numFmtId="0" fontId="3" fillId="0" borderId="10" xfId="20" applyFont="1" applyFill="1" applyBorder="1">
      <alignment/>
      <protection/>
    </xf>
    <xf numFmtId="0" fontId="3" fillId="2" borderId="0" xfId="20" applyFont="1" applyFill="1" applyBorder="1">
      <alignment/>
      <protection/>
    </xf>
    <xf numFmtId="0" fontId="3" fillId="0" borderId="26" xfId="20" applyFont="1" applyBorder="1" applyAlignment="1">
      <alignment horizontal="center"/>
      <protection/>
    </xf>
    <xf numFmtId="0" fontId="10" fillId="2" borderId="5" xfId="20" applyFont="1" applyFill="1" applyBorder="1" applyAlignment="1">
      <alignment horizontal="center"/>
      <protection/>
    </xf>
    <xf numFmtId="0" fontId="3" fillId="2" borderId="6" xfId="20" applyFont="1" applyFill="1" applyBorder="1" applyAlignment="1">
      <alignment horizontal="center"/>
      <protection/>
    </xf>
    <xf numFmtId="0" fontId="3" fillId="0" borderId="9" xfId="20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0" borderId="12" xfId="20" applyFont="1" applyFill="1" applyBorder="1" applyAlignment="1">
      <alignment horizontal="center"/>
      <protection/>
    </xf>
    <xf numFmtId="0" fontId="3" fillId="2" borderId="9" xfId="20" applyFont="1" applyFill="1" applyBorder="1">
      <alignment/>
      <protection/>
    </xf>
    <xf numFmtId="0" fontId="3" fillId="0" borderId="36" xfId="20" applyFont="1" applyBorder="1" applyAlignment="1">
      <alignment horizontal="center" vertical="center" wrapText="1"/>
      <protection/>
    </xf>
    <xf numFmtId="0" fontId="3" fillId="0" borderId="36" xfId="20" applyFont="1" applyBorder="1" applyAlignment="1">
      <alignment horizontal="center" wrapText="1"/>
      <protection/>
    </xf>
    <xf numFmtId="0" fontId="3" fillId="2" borderId="17" xfId="20" applyFont="1" applyFill="1" applyBorder="1" applyAlignment="1">
      <alignment horizontal="center" wrapText="1"/>
      <protection/>
    </xf>
    <xf numFmtId="0" fontId="3" fillId="0" borderId="17" xfId="20" applyFont="1" applyFill="1" applyBorder="1" applyAlignment="1">
      <alignment horizontal="center"/>
      <protection/>
    </xf>
    <xf numFmtId="0" fontId="3" fillId="0" borderId="16" xfId="20" applyFont="1" applyFill="1" applyBorder="1" applyAlignment="1">
      <alignment horizontal="center"/>
      <protection/>
    </xf>
    <xf numFmtId="0" fontId="3" fillId="2" borderId="16" xfId="20" applyFont="1" applyFill="1" applyBorder="1" applyAlignment="1">
      <alignment horizontal="center"/>
      <protection/>
    </xf>
    <xf numFmtId="0" fontId="3" fillId="2" borderId="17" xfId="20" applyFont="1" applyFill="1" applyBorder="1" applyAlignment="1">
      <alignment horizontal="center"/>
      <protection/>
    </xf>
    <xf numFmtId="0" fontId="3" fillId="0" borderId="0" xfId="20" applyFont="1" applyFill="1" applyBorder="1" applyAlignment="1">
      <alignment horizontal="center" wrapText="1"/>
      <protection/>
    </xf>
    <xf numFmtId="0" fontId="3" fillId="2" borderId="0" xfId="20" applyFont="1" applyFill="1" applyBorder="1" applyAlignment="1">
      <alignment horizontal="center" wrapText="1"/>
      <protection/>
    </xf>
    <xf numFmtId="0" fontId="3" fillId="0" borderId="9" xfId="20" applyFont="1" applyFill="1" applyBorder="1" applyAlignment="1">
      <alignment horizontal="center" shrinkToFit="1"/>
      <protection/>
    </xf>
    <xf numFmtId="2" fontId="3" fillId="2" borderId="12" xfId="20" applyNumberFormat="1" applyFont="1" applyFill="1" applyBorder="1" applyAlignment="1">
      <alignment horizontal="center"/>
      <protection/>
    </xf>
    <xf numFmtId="0" fontId="3" fillId="0" borderId="37" xfId="20" applyFont="1" applyBorder="1" applyAlignment="1">
      <alignment horizontal="center"/>
      <protection/>
    </xf>
    <xf numFmtId="2" fontId="3" fillId="2" borderId="38" xfId="20" applyNumberFormat="1" applyFont="1" applyFill="1" applyBorder="1" applyAlignment="1">
      <alignment horizontal="center"/>
      <protection/>
    </xf>
    <xf numFmtId="2" fontId="3" fillId="0" borderId="38" xfId="20" applyNumberFormat="1" applyFont="1" applyFill="1" applyBorder="1" applyAlignment="1">
      <alignment horizontal="center"/>
      <protection/>
    </xf>
    <xf numFmtId="2" fontId="3" fillId="0" borderId="39" xfId="20" applyNumberFormat="1" applyFont="1" applyFill="1" applyBorder="1" applyAlignment="1">
      <alignment horizontal="center"/>
      <protection/>
    </xf>
    <xf numFmtId="2" fontId="3" fillId="2" borderId="39" xfId="20" applyNumberFormat="1" applyFont="1" applyFill="1" applyBorder="1" applyAlignment="1">
      <alignment horizontal="center"/>
      <protection/>
    </xf>
    <xf numFmtId="2" fontId="3" fillId="0" borderId="0" xfId="20" applyNumberFormat="1" applyFont="1" applyFill="1" applyBorder="1">
      <alignment/>
      <protection/>
    </xf>
    <xf numFmtId="0" fontId="3" fillId="0" borderId="13" xfId="22" applyFont="1" applyFill="1" applyBorder="1" applyAlignment="1">
      <alignment horizontal="center" shrinkToFit="1"/>
      <protection/>
    </xf>
    <xf numFmtId="0" fontId="3" fillId="2" borderId="13" xfId="20" applyFont="1" applyFill="1" applyBorder="1" applyAlignment="1">
      <alignment horizontal="center"/>
      <protection/>
    </xf>
    <xf numFmtId="0" fontId="3" fillId="0" borderId="14" xfId="20" applyFont="1" applyBorder="1" applyAlignment="1">
      <alignment horizontal="center"/>
      <protection/>
    </xf>
    <xf numFmtId="0" fontId="3" fillId="2" borderId="14" xfId="20" applyFont="1" applyFill="1" applyBorder="1" applyAlignment="1">
      <alignment horizontal="center"/>
      <protection/>
    </xf>
    <xf numFmtId="2" fontId="3" fillId="2" borderId="40" xfId="20" applyNumberFormat="1" applyFont="1" applyFill="1" applyBorder="1" applyAlignment="1">
      <alignment horizontal="center"/>
      <protection/>
    </xf>
    <xf numFmtId="2" fontId="3" fillId="0" borderId="40" xfId="20" applyNumberFormat="1" applyFont="1" applyFill="1" applyBorder="1" applyAlignment="1">
      <alignment horizontal="center"/>
      <protection/>
    </xf>
    <xf numFmtId="4" fontId="3" fillId="0" borderId="17" xfId="21" applyFont="1" applyFill="1" applyBorder="1" applyAlignment="1">
      <alignment horizontal="center" shrinkToFit="1"/>
      <protection/>
    </xf>
    <xf numFmtId="0" fontId="3" fillId="0" borderId="36" xfId="20" applyFont="1" applyFill="1" applyBorder="1" applyAlignment="1">
      <alignment horizontal="center"/>
      <protection/>
    </xf>
    <xf numFmtId="2" fontId="3" fillId="2" borderId="41" xfId="20" applyNumberFormat="1" applyFont="1" applyFill="1" applyBorder="1" applyAlignment="1">
      <alignment horizontal="center"/>
      <protection/>
    </xf>
    <xf numFmtId="2" fontId="3" fillId="0" borderId="41" xfId="20" applyNumberFormat="1" applyFont="1" applyFill="1" applyBorder="1" applyAlignment="1">
      <alignment horizontal="center"/>
      <protection/>
    </xf>
    <xf numFmtId="2" fontId="3" fillId="0" borderId="13" xfId="20" applyNumberFormat="1" applyFont="1" applyFill="1" applyBorder="1" applyAlignment="1">
      <alignment horizontal="center"/>
      <protection/>
    </xf>
    <xf numFmtId="2" fontId="3" fillId="2" borderId="32" xfId="20" applyNumberFormat="1" applyFont="1" applyFill="1" applyBorder="1" applyAlignment="1">
      <alignment horizontal="center"/>
      <protection/>
    </xf>
    <xf numFmtId="2" fontId="3" fillId="0" borderId="17" xfId="20" applyNumberFormat="1" applyFont="1" applyFill="1" applyBorder="1" applyAlignment="1">
      <alignment horizontal="center"/>
      <protection/>
    </xf>
    <xf numFmtId="2" fontId="3" fillId="2" borderId="17" xfId="20" applyNumberFormat="1" applyFont="1" applyFill="1" applyBorder="1" applyAlignment="1">
      <alignment horizontal="center"/>
      <protection/>
    </xf>
    <xf numFmtId="0" fontId="3" fillId="0" borderId="13" xfId="20" applyFont="1" applyFill="1" applyBorder="1" applyAlignment="1">
      <alignment horizontal="center" shrinkToFit="1"/>
      <protection/>
    </xf>
    <xf numFmtId="0" fontId="3" fillId="0" borderId="14" xfId="20" applyFont="1" applyBorder="1">
      <alignment/>
      <protection/>
    </xf>
    <xf numFmtId="2" fontId="3" fillId="0" borderId="38" xfId="22" applyNumberFormat="1" applyFont="1" applyFill="1" applyBorder="1" applyAlignment="1">
      <alignment horizontal="center"/>
      <protection/>
    </xf>
    <xf numFmtId="2" fontId="3" fillId="0" borderId="39" xfId="22" applyNumberFormat="1" applyFont="1" applyFill="1" applyBorder="1" applyAlignment="1">
      <alignment horizontal="center"/>
      <protection/>
    </xf>
    <xf numFmtId="2" fontId="3" fillId="2" borderId="40" xfId="22" applyNumberFormat="1" applyFont="1" applyFill="1" applyBorder="1" applyAlignment="1">
      <alignment horizontal="center"/>
      <protection/>
    </xf>
    <xf numFmtId="2" fontId="3" fillId="2" borderId="13" xfId="21" applyNumberFormat="1" applyFont="1" applyFill="1" applyBorder="1" applyAlignment="1">
      <alignment horizontal="center"/>
      <protection/>
    </xf>
    <xf numFmtId="2" fontId="3" fillId="0" borderId="13" xfId="22" applyNumberFormat="1" applyFont="1" applyFill="1" applyBorder="1" applyAlignment="1">
      <alignment horizontal="center"/>
      <protection/>
    </xf>
    <xf numFmtId="2" fontId="3" fillId="2" borderId="14" xfId="21" applyNumberFormat="1" applyFont="1" applyFill="1" applyBorder="1" applyAlignment="1">
      <alignment horizontal="center"/>
      <protection/>
    </xf>
    <xf numFmtId="0" fontId="3" fillId="0" borderId="17" xfId="20" applyFont="1" applyFill="1" applyBorder="1" applyAlignment="1">
      <alignment horizontal="center" shrinkToFit="1"/>
      <protection/>
    </xf>
    <xf numFmtId="2" fontId="3" fillId="2" borderId="16" xfId="20" applyNumberFormat="1" applyFont="1" applyFill="1" applyBorder="1" applyAlignment="1">
      <alignment horizontal="center"/>
      <protection/>
    </xf>
    <xf numFmtId="2" fontId="3" fillId="2" borderId="13" xfId="20" applyNumberFormat="1" applyFont="1" applyFill="1" applyBorder="1" applyAlignment="1">
      <alignment horizontal="center"/>
      <protection/>
    </xf>
    <xf numFmtId="2" fontId="3" fillId="0" borderId="17" xfId="22" applyNumberFormat="1" applyFont="1" applyFill="1" applyBorder="1" applyAlignment="1">
      <alignment horizontal="center"/>
      <protection/>
    </xf>
    <xf numFmtId="2" fontId="3" fillId="0" borderId="32" xfId="20" applyNumberFormat="1" applyFont="1" applyBorder="1" applyAlignment="1">
      <alignment horizontal="center"/>
      <protection/>
    </xf>
    <xf numFmtId="0" fontId="3" fillId="0" borderId="32" xfId="20" applyFont="1" applyBorder="1" applyAlignment="1">
      <alignment horizontal="center"/>
      <protection/>
    </xf>
    <xf numFmtId="0" fontId="3" fillId="0" borderId="13" xfId="20" applyFont="1" applyBorder="1" applyAlignment="1">
      <alignment horizontal="center"/>
      <protection/>
    </xf>
    <xf numFmtId="0" fontId="3" fillId="0" borderId="17" xfId="22" applyFont="1" applyFill="1" applyBorder="1" applyAlignment="1">
      <alignment horizontal="center" shrinkToFit="1"/>
      <protection/>
    </xf>
    <xf numFmtId="0" fontId="3" fillId="0" borderId="17" xfId="20" applyFont="1" applyBorder="1" applyAlignment="1">
      <alignment horizontal="center"/>
      <protection/>
    </xf>
    <xf numFmtId="2" fontId="3" fillId="2" borderId="14" xfId="20" applyNumberFormat="1" applyFont="1" applyFill="1" applyBorder="1" applyAlignment="1">
      <alignment horizontal="center"/>
      <protection/>
    </xf>
    <xf numFmtId="49" fontId="3" fillId="0" borderId="13" xfId="20" applyNumberFormat="1" applyFont="1" applyFill="1" applyBorder="1" applyAlignment="1">
      <alignment horizontal="center" shrinkToFit="1"/>
      <protection/>
    </xf>
    <xf numFmtId="49" fontId="3" fillId="0" borderId="17" xfId="20" applyNumberFormat="1" applyFont="1" applyFill="1" applyBorder="1" applyAlignment="1">
      <alignment horizontal="center" shrinkToFit="1"/>
      <protection/>
    </xf>
    <xf numFmtId="0" fontId="3" fillId="0" borderId="16" xfId="20" applyFont="1" applyBorder="1">
      <alignment/>
      <protection/>
    </xf>
    <xf numFmtId="176" fontId="3" fillId="0" borderId="17" xfId="20" applyNumberFormat="1" applyFont="1" applyFill="1" applyBorder="1" applyAlignment="1">
      <alignment horizontal="center"/>
      <protection/>
    </xf>
    <xf numFmtId="2" fontId="3" fillId="0" borderId="14" xfId="20" applyNumberFormat="1" applyFont="1" applyBorder="1" applyAlignment="1">
      <alignment horizontal="center"/>
      <protection/>
    </xf>
    <xf numFmtId="0" fontId="3" fillId="0" borderId="13" xfId="20" applyNumberFormat="1" applyFont="1" applyFill="1" applyBorder="1" applyAlignment="1">
      <alignment horizontal="center" vertical="center" shrinkToFit="1"/>
      <protection/>
    </xf>
    <xf numFmtId="0" fontId="3" fillId="0" borderId="16" xfId="20" applyFont="1" applyBorder="1" applyAlignment="1">
      <alignment horizontal="center"/>
      <protection/>
    </xf>
    <xf numFmtId="2" fontId="3" fillId="0" borderId="16" xfId="20" applyNumberFormat="1" applyFont="1" applyBorder="1" applyAlignment="1">
      <alignment horizontal="center"/>
      <protection/>
    </xf>
    <xf numFmtId="0" fontId="3" fillId="0" borderId="14" xfId="20" applyFont="1" applyFill="1" applyBorder="1" applyAlignment="1">
      <alignment horizontal="center"/>
      <protection/>
    </xf>
    <xf numFmtId="0" fontId="3" fillId="0" borderId="13" xfId="20" applyNumberFormat="1" applyFont="1" applyFill="1" applyBorder="1" applyAlignment="1">
      <alignment horizontal="center" shrinkToFit="1"/>
      <protection/>
    </xf>
    <xf numFmtId="2" fontId="3" fillId="2" borderId="16" xfId="21" applyNumberFormat="1" applyFont="1" applyFill="1" applyBorder="1" applyAlignment="1">
      <alignment horizontal="center"/>
      <protection/>
    </xf>
    <xf numFmtId="0" fontId="3" fillId="0" borderId="17" xfId="20" applyNumberFormat="1" applyFont="1" applyFill="1" applyBorder="1" applyAlignment="1">
      <alignment horizontal="center" shrinkToFit="1"/>
      <protection/>
    </xf>
    <xf numFmtId="0" fontId="3" fillId="0" borderId="13" xfId="22" applyNumberFormat="1" applyFont="1" applyFill="1" applyBorder="1" applyAlignment="1">
      <alignment horizontal="center" shrinkToFit="1"/>
      <protection/>
    </xf>
    <xf numFmtId="177" fontId="3" fillId="2" borderId="14" xfId="21" applyNumberFormat="1" applyFont="1" applyFill="1" applyBorder="1" applyAlignment="1">
      <alignment horizontal="center"/>
      <protection/>
    </xf>
    <xf numFmtId="177" fontId="3" fillId="2" borderId="16" xfId="21" applyNumberFormat="1" applyFont="1" applyFill="1" applyBorder="1" applyAlignment="1">
      <alignment horizontal="center"/>
      <protection/>
    </xf>
    <xf numFmtId="2" fontId="3" fillId="2" borderId="17" xfId="21" applyNumberFormat="1" applyFont="1" applyFill="1" applyBorder="1" applyAlignment="1">
      <alignment horizontal="center"/>
      <protection/>
    </xf>
    <xf numFmtId="0" fontId="3" fillId="0" borderId="4" xfId="20" applyNumberFormat="1" applyFont="1" applyBorder="1" applyAlignment="1">
      <alignment shrinkToFit="1"/>
      <protection/>
    </xf>
    <xf numFmtId="0" fontId="3" fillId="0" borderId="9" xfId="20" applyFont="1" applyBorder="1">
      <alignment/>
      <protection/>
    </xf>
    <xf numFmtId="178" fontId="3" fillId="2" borderId="39" xfId="20" applyNumberFormat="1" applyFont="1" applyFill="1" applyBorder="1" applyAlignment="1">
      <alignment horizontal="center"/>
      <protection/>
    </xf>
    <xf numFmtId="0" fontId="3" fillId="0" borderId="13" xfId="20" applyFont="1" applyBorder="1">
      <alignment/>
      <protection/>
    </xf>
    <xf numFmtId="178" fontId="3" fillId="2" borderId="41" xfId="20" applyNumberFormat="1" applyFont="1" applyFill="1" applyBorder="1" applyAlignment="1">
      <alignment horizontal="center"/>
      <protection/>
    </xf>
    <xf numFmtId="0" fontId="3" fillId="0" borderId="4" xfId="20" applyNumberFormat="1" applyFont="1" applyFill="1" applyBorder="1" applyAlignment="1">
      <alignment horizontal="center" shrinkToFit="1"/>
      <protection/>
    </xf>
    <xf numFmtId="2" fontId="3" fillId="0" borderId="32" xfId="20" applyNumberFormat="1" applyFont="1" applyFill="1" applyBorder="1" applyAlignment="1">
      <alignment horizontal="center"/>
      <protection/>
    </xf>
    <xf numFmtId="2" fontId="3" fillId="2" borderId="42" xfId="20" applyNumberFormat="1" applyFont="1" applyFill="1" applyBorder="1" applyAlignment="1">
      <alignment horizontal="center"/>
      <protection/>
    </xf>
    <xf numFmtId="0" fontId="3" fillId="0" borderId="17" xfId="22" applyNumberFormat="1" applyFont="1" applyFill="1" applyBorder="1" applyAlignment="1">
      <alignment horizontal="center" shrinkToFit="1"/>
      <protection/>
    </xf>
    <xf numFmtId="2" fontId="3" fillId="0" borderId="43" xfId="20" applyNumberFormat="1" applyFont="1" applyFill="1" applyBorder="1" applyAlignment="1">
      <alignment horizontal="center"/>
      <protection/>
    </xf>
    <xf numFmtId="2" fontId="3" fillId="2" borderId="43" xfId="20" applyNumberFormat="1" applyFont="1" applyFill="1" applyBorder="1" applyAlignment="1">
      <alignment horizontal="center"/>
      <protection/>
    </xf>
    <xf numFmtId="4" fontId="3" fillId="2" borderId="13" xfId="21" applyFont="1" applyFill="1" applyBorder="1" applyAlignment="1">
      <alignment horizontal="center"/>
      <protection/>
    </xf>
    <xf numFmtId="4" fontId="3" fillId="2" borderId="17" xfId="21" applyFont="1" applyFill="1" applyBorder="1" applyAlignment="1">
      <alignment horizontal="center"/>
      <protection/>
    </xf>
    <xf numFmtId="2" fontId="3" fillId="2" borderId="44" xfId="20" applyNumberFormat="1" applyFont="1" applyFill="1" applyBorder="1" applyAlignment="1">
      <alignment horizontal="center"/>
      <protection/>
    </xf>
    <xf numFmtId="176" fontId="3" fillId="2" borderId="39" xfId="20" applyNumberFormat="1" applyFont="1" applyFill="1" applyBorder="1" applyAlignment="1">
      <alignment horizontal="center"/>
      <protection/>
    </xf>
    <xf numFmtId="176" fontId="3" fillId="0" borderId="40" xfId="20" applyNumberFormat="1" applyFont="1" applyFill="1" applyBorder="1" applyAlignment="1">
      <alignment horizontal="center"/>
      <protection/>
    </xf>
    <xf numFmtId="179" fontId="3" fillId="0" borderId="32" xfId="15" applyNumberFormat="1" applyFont="1" applyFill="1" applyBorder="1" applyAlignment="1">
      <alignment horizontal="center"/>
    </xf>
    <xf numFmtId="10" fontId="3" fillId="2" borderId="14" xfId="20" applyNumberFormat="1" applyFont="1" applyFill="1" applyBorder="1" applyAlignment="1">
      <alignment horizontal="center"/>
      <protection/>
    </xf>
    <xf numFmtId="10" fontId="3" fillId="2" borderId="17" xfId="20" applyNumberFormat="1" applyFont="1" applyFill="1" applyBorder="1" applyAlignment="1">
      <alignment horizontal="center"/>
      <protection/>
    </xf>
    <xf numFmtId="2" fontId="3" fillId="0" borderId="13" xfId="20" applyNumberFormat="1" applyFont="1" applyBorder="1" applyAlignment="1">
      <alignment horizontal="center"/>
      <protection/>
    </xf>
    <xf numFmtId="2" fontId="3" fillId="0" borderId="17" xfId="20" applyNumberFormat="1" applyFont="1" applyBorder="1" applyAlignment="1">
      <alignment horizontal="center"/>
      <protection/>
    </xf>
    <xf numFmtId="2" fontId="3" fillId="0" borderId="16" xfId="20" applyNumberFormat="1" applyFont="1" applyFill="1" applyBorder="1" applyAlignment="1">
      <alignment horizontal="center"/>
      <protection/>
    </xf>
    <xf numFmtId="2" fontId="3" fillId="0" borderId="12" xfId="20" applyNumberFormat="1" applyFont="1" applyBorder="1" applyAlignment="1">
      <alignment horizontal="center"/>
      <protection/>
    </xf>
    <xf numFmtId="0" fontId="3" fillId="0" borderId="12" xfId="20" applyFont="1" applyBorder="1" applyAlignment="1">
      <alignment horizontal="center"/>
      <protection/>
    </xf>
    <xf numFmtId="2" fontId="3" fillId="0" borderId="45" xfId="20" applyNumberFormat="1" applyFont="1" applyFill="1" applyBorder="1" applyAlignment="1">
      <alignment horizontal="center"/>
      <protection/>
    </xf>
    <xf numFmtId="0" fontId="3" fillId="2" borderId="11" xfId="20" applyNumberFormat="1" applyFont="1" applyFill="1" applyBorder="1" applyAlignment="1">
      <alignment shrinkToFit="1"/>
      <protection/>
    </xf>
    <xf numFmtId="10" fontId="3" fillId="2" borderId="9" xfId="20" applyNumberFormat="1" applyFont="1" applyFill="1" applyBorder="1" applyAlignment="1">
      <alignment horizontal="center"/>
      <protection/>
    </xf>
    <xf numFmtId="2" fontId="10" fillId="0" borderId="38" xfId="20" applyNumberFormat="1" applyFont="1" applyFill="1" applyBorder="1" applyAlignment="1">
      <alignment horizontal="center"/>
      <protection/>
    </xf>
    <xf numFmtId="0" fontId="3" fillId="2" borderId="4" xfId="20" applyNumberFormat="1" applyFont="1" applyFill="1" applyBorder="1" applyAlignment="1">
      <alignment horizontal="center" shrinkToFit="1"/>
      <protection/>
    </xf>
    <xf numFmtId="0" fontId="3" fillId="2" borderId="15" xfId="20" applyNumberFormat="1" applyFont="1" applyFill="1" applyBorder="1" applyAlignment="1">
      <alignment shrinkToFit="1"/>
      <protection/>
    </xf>
    <xf numFmtId="2" fontId="10" fillId="0" borderId="1" xfId="20" applyNumberFormat="1" applyFont="1" applyFill="1" applyBorder="1" applyAlignment="1">
      <alignment horizontal="center"/>
      <protection/>
    </xf>
    <xf numFmtId="0" fontId="3" fillId="2" borderId="4" xfId="20" applyNumberFormat="1" applyFont="1" applyFill="1" applyBorder="1" applyAlignment="1">
      <alignment shrinkToFit="1"/>
      <protection/>
    </xf>
    <xf numFmtId="2" fontId="3" fillId="2" borderId="0" xfId="20" applyNumberFormat="1" applyFont="1" applyFill="1" applyBorder="1" applyAlignment="1">
      <alignment horizontal="center"/>
      <protection/>
    </xf>
    <xf numFmtId="0" fontId="3" fillId="0" borderId="9" xfId="20" applyFont="1" applyBorder="1" applyAlignment="1">
      <alignment horizontal="center"/>
      <protection/>
    </xf>
    <xf numFmtId="0" fontId="3" fillId="2" borderId="0" xfId="20" applyFont="1" applyFill="1" applyBorder="1" applyAlignment="1">
      <alignment horizontal="center"/>
      <protection/>
    </xf>
    <xf numFmtId="2" fontId="10" fillId="0" borderId="0" xfId="20" applyNumberFormat="1" applyFont="1" applyFill="1" applyBorder="1" applyAlignment="1">
      <alignment horizontal="center"/>
      <protection/>
    </xf>
    <xf numFmtId="2" fontId="3" fillId="2" borderId="0" xfId="20" applyNumberFormat="1" applyFont="1" applyFill="1" applyBorder="1">
      <alignment/>
      <protection/>
    </xf>
    <xf numFmtId="2" fontId="3" fillId="2" borderId="14" xfId="20" applyNumberFormat="1" applyFont="1" applyFill="1" applyBorder="1">
      <alignment/>
      <protection/>
    </xf>
    <xf numFmtId="2" fontId="3" fillId="2" borderId="1" xfId="20" applyNumberFormat="1" applyFont="1" applyFill="1" applyBorder="1">
      <alignment/>
      <protection/>
    </xf>
    <xf numFmtId="0" fontId="1" fillId="0" borderId="5" xfId="20" applyNumberFormat="1" applyFont="1" applyFill="1" applyBorder="1" applyAlignment="1">
      <alignment horizontal="center" shrinkToFit="1"/>
      <protection/>
    </xf>
    <xf numFmtId="0" fontId="1" fillId="0" borderId="3" xfId="20" applyFont="1" applyFill="1" applyBorder="1" applyAlignment="1">
      <alignment horizontal="center"/>
      <protection/>
    </xf>
    <xf numFmtId="0" fontId="3" fillId="0" borderId="39" xfId="20" applyFont="1" applyBorder="1" applyAlignment="1">
      <alignment horizontal="center"/>
      <protection/>
    </xf>
    <xf numFmtId="2" fontId="10" fillId="0" borderId="10" xfId="2" applyNumberFormat="1" applyFont="1" applyFill="1" applyBorder="1" applyAlignment="1">
      <alignment horizontal="center"/>
    </xf>
    <xf numFmtId="2" fontId="3" fillId="0" borderId="3" xfId="20" applyNumberFormat="1" applyFont="1" applyFill="1" applyBorder="1">
      <alignment/>
      <protection/>
    </xf>
    <xf numFmtId="2" fontId="3" fillId="2" borderId="3" xfId="20" applyNumberFormat="1" applyFont="1" applyFill="1" applyBorder="1">
      <alignment/>
      <protection/>
    </xf>
    <xf numFmtId="2" fontId="3" fillId="0" borderId="6" xfId="20" applyNumberFormat="1" applyFont="1" applyFill="1" applyBorder="1">
      <alignment/>
      <protection/>
    </xf>
    <xf numFmtId="2" fontId="3" fillId="0" borderId="1" xfId="20" applyNumberFormat="1" applyFont="1" applyFill="1" applyBorder="1">
      <alignment/>
      <protection/>
    </xf>
    <xf numFmtId="2" fontId="3" fillId="0" borderId="39" xfId="20" applyNumberFormat="1" applyFont="1" applyFill="1" applyBorder="1">
      <alignment/>
      <protection/>
    </xf>
    <xf numFmtId="0" fontId="3" fillId="0" borderId="4" xfId="22" applyNumberFormat="1" applyFont="1" applyFill="1" applyBorder="1" applyAlignment="1">
      <alignment horizontal="center" shrinkToFit="1"/>
      <protection/>
    </xf>
    <xf numFmtId="0" fontId="3" fillId="0" borderId="13" xfId="20" applyFont="1" applyFill="1" applyBorder="1" applyAlignment="1">
      <alignment horizontal="center"/>
      <protection/>
    </xf>
    <xf numFmtId="2" fontId="3" fillId="2" borderId="45" xfId="20" applyNumberFormat="1" applyFont="1" applyFill="1" applyBorder="1" applyAlignment="1">
      <alignment horizontal="center"/>
      <protection/>
    </xf>
    <xf numFmtId="2" fontId="3" fillId="0" borderId="42" xfId="20" applyNumberFormat="1" applyFont="1" applyFill="1" applyBorder="1" applyAlignment="1">
      <alignment horizontal="center"/>
      <protection/>
    </xf>
    <xf numFmtId="176" fontId="3" fillId="0" borderId="13" xfId="20" applyNumberFormat="1" applyFont="1" applyFill="1" applyBorder="1" applyAlignment="1">
      <alignment horizontal="center"/>
      <protection/>
    </xf>
    <xf numFmtId="0" fontId="3" fillId="0" borderId="46" xfId="20" applyFont="1" applyBorder="1" applyAlignment="1">
      <alignment horizontal="center"/>
      <protection/>
    </xf>
    <xf numFmtId="0" fontId="3" fillId="0" borderId="13" xfId="22" applyFont="1" applyFill="1" applyBorder="1" applyAlignment="1">
      <alignment horizontal="center"/>
      <protection/>
    </xf>
    <xf numFmtId="176" fontId="3" fillId="0" borderId="43" xfId="20" applyNumberFormat="1" applyFont="1" applyFill="1" applyBorder="1" applyAlignment="1">
      <alignment horizontal="center"/>
      <protection/>
    </xf>
    <xf numFmtId="0" fontId="3" fillId="0" borderId="17" xfId="22" applyFont="1" applyFill="1" applyBorder="1" applyAlignment="1">
      <alignment horizontal="center"/>
      <protection/>
    </xf>
    <xf numFmtId="0" fontId="3" fillId="0" borderId="11" xfId="22" applyNumberFormat="1" applyFont="1" applyFill="1" applyBorder="1" applyAlignment="1">
      <alignment horizontal="center" shrinkToFit="1"/>
      <protection/>
    </xf>
    <xf numFmtId="2" fontId="3" fillId="0" borderId="9" xfId="20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2" fontId="3" fillId="0" borderId="47" xfId="20" applyNumberFormat="1" applyFont="1" applyFill="1" applyBorder="1" applyAlignment="1">
      <alignment horizontal="center"/>
      <protection/>
    </xf>
    <xf numFmtId="176" fontId="3" fillId="0" borderId="38" xfId="20" applyNumberFormat="1" applyFont="1" applyFill="1" applyBorder="1" applyAlignment="1">
      <alignment horizontal="center"/>
      <protection/>
    </xf>
    <xf numFmtId="2" fontId="3" fillId="0" borderId="48" xfId="20" applyNumberFormat="1" applyFont="1" applyFill="1" applyBorder="1" applyAlignment="1">
      <alignment horizontal="center"/>
      <protection/>
    </xf>
    <xf numFmtId="0" fontId="3" fillId="0" borderId="0" xfId="22" applyFont="1" applyFill="1" applyBorder="1" applyAlignment="1">
      <alignment horizontal="center"/>
      <protection/>
    </xf>
    <xf numFmtId="2" fontId="3" fillId="0" borderId="49" xfId="20" applyNumberFormat="1" applyFont="1" applyFill="1" applyBorder="1" applyAlignment="1">
      <alignment horizontal="center"/>
      <protection/>
    </xf>
    <xf numFmtId="0" fontId="3" fillId="0" borderId="15" xfId="22" applyNumberFormat="1" applyFont="1" applyFill="1" applyBorder="1" applyAlignment="1">
      <alignment horizontal="center" shrinkToFit="1"/>
      <protection/>
    </xf>
    <xf numFmtId="0" fontId="3" fillId="0" borderId="10" xfId="22" applyFont="1" applyFill="1" applyBorder="1" applyAlignment="1">
      <alignment horizontal="center"/>
      <protection/>
    </xf>
    <xf numFmtId="2" fontId="3" fillId="0" borderId="15" xfId="20" applyNumberFormat="1" applyFont="1" applyFill="1" applyBorder="1" applyAlignment="1">
      <alignment horizontal="center"/>
      <protection/>
    </xf>
    <xf numFmtId="2" fontId="3" fillId="0" borderId="1" xfId="20" applyNumberFormat="1" applyFont="1" applyFill="1" applyBorder="1" applyAlignment="1">
      <alignment horizontal="center"/>
      <protection/>
    </xf>
    <xf numFmtId="0" fontId="3" fillId="2" borderId="9" xfId="22" applyNumberFormat="1" applyFont="1" applyFill="1" applyBorder="1" applyAlignment="1">
      <alignment horizontal="left" shrinkToFit="1"/>
      <protection/>
    </xf>
    <xf numFmtId="2" fontId="3" fillId="0" borderId="22" xfId="20" applyNumberFormat="1" applyFont="1" applyFill="1" applyBorder="1" applyAlignment="1">
      <alignment horizontal="center"/>
      <protection/>
    </xf>
    <xf numFmtId="0" fontId="3" fillId="2" borderId="13" xfId="22" applyNumberFormat="1" applyFont="1" applyFill="1" applyBorder="1" applyAlignment="1">
      <alignment horizontal="center" shrinkToFit="1"/>
      <protection/>
    </xf>
    <xf numFmtId="2" fontId="3" fillId="0" borderId="50" xfId="20" applyNumberFormat="1" applyFont="1" applyFill="1" applyBorder="1" applyAlignment="1">
      <alignment horizontal="center"/>
      <protection/>
    </xf>
    <xf numFmtId="0" fontId="3" fillId="2" borderId="17" xfId="22" applyNumberFormat="1" applyFont="1" applyFill="1" applyBorder="1" applyAlignment="1">
      <alignment horizontal="left" shrinkToFit="1"/>
      <protection/>
    </xf>
    <xf numFmtId="2" fontId="3" fillId="0" borderId="51" xfId="20" applyNumberFormat="1" applyFont="1" applyFill="1" applyBorder="1" applyAlignment="1">
      <alignment horizontal="center"/>
      <protection/>
    </xf>
    <xf numFmtId="2" fontId="3" fillId="0" borderId="52" xfId="20" applyNumberFormat="1" applyFont="1" applyFill="1" applyBorder="1" applyAlignment="1">
      <alignment horizontal="center"/>
      <protection/>
    </xf>
    <xf numFmtId="2" fontId="3" fillId="0" borderId="0" xfId="20" applyNumberFormat="1" applyFont="1" applyFill="1" applyBorder="1" applyAlignment="1">
      <alignment horizontal="center"/>
      <protection/>
    </xf>
    <xf numFmtId="2" fontId="29" fillId="0" borderId="0" xfId="20" applyNumberFormat="1" applyFont="1" applyFill="1" applyBorder="1">
      <alignment/>
      <protection/>
    </xf>
    <xf numFmtId="0" fontId="3" fillId="2" borderId="4" xfId="22" applyNumberFormat="1" applyFont="1" applyFill="1" applyBorder="1" applyAlignment="1">
      <alignment horizontal="center" shrinkToFit="1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8" xfId="20" applyNumberFormat="1" applyFont="1" applyFill="1" applyBorder="1" applyAlignment="1" quotePrefix="1">
      <alignment horizontal="center"/>
      <protection/>
    </xf>
    <xf numFmtId="0" fontId="3" fillId="0" borderId="14" xfId="22" applyFont="1" applyFill="1" applyBorder="1" applyAlignment="1">
      <alignment horizontal="center"/>
      <protection/>
    </xf>
    <xf numFmtId="0" fontId="3" fillId="2" borderId="17" xfId="22" applyNumberFormat="1" applyFont="1" applyFill="1" applyBorder="1" applyAlignment="1">
      <alignment horizontal="center" shrinkToFit="1"/>
      <protection/>
    </xf>
    <xf numFmtId="0" fontId="3" fillId="2" borderId="9" xfId="22" applyNumberFormat="1" applyFont="1" applyFill="1" applyBorder="1" applyAlignment="1">
      <alignment horizontal="center" shrinkToFit="1"/>
      <protection/>
    </xf>
    <xf numFmtId="0" fontId="3" fillId="0" borderId="30" xfId="20" applyFont="1" applyFill="1" applyBorder="1" applyAlignment="1">
      <alignment horizontal="center"/>
      <protection/>
    </xf>
    <xf numFmtId="2" fontId="3" fillId="2" borderId="9" xfId="20" applyNumberFormat="1" applyFont="1" applyFill="1" applyBorder="1" applyAlignment="1">
      <alignment horizontal="center"/>
      <protection/>
    </xf>
    <xf numFmtId="2" fontId="3" fillId="2" borderId="48" xfId="20" applyNumberFormat="1" applyFont="1" applyFill="1" applyBorder="1" applyAlignment="1">
      <alignment horizontal="center"/>
      <protection/>
    </xf>
    <xf numFmtId="2" fontId="3" fillId="2" borderId="49" xfId="20" applyNumberFormat="1" applyFont="1" applyFill="1" applyBorder="1" applyAlignment="1">
      <alignment horizontal="center"/>
      <protection/>
    </xf>
    <xf numFmtId="0" fontId="3" fillId="0" borderId="16" xfId="22" applyFont="1" applyFill="1" applyBorder="1" applyAlignment="1">
      <alignment horizontal="center"/>
      <protection/>
    </xf>
    <xf numFmtId="2" fontId="3" fillId="0" borderId="10" xfId="20" applyNumberFormat="1" applyFont="1" applyFill="1" applyBorder="1" applyAlignment="1">
      <alignment horizontal="center"/>
      <protection/>
    </xf>
    <xf numFmtId="0" fontId="3" fillId="0" borderId="30" xfId="20" applyFont="1" applyBorder="1" applyAlignment="1">
      <alignment horizontal="center"/>
      <protection/>
    </xf>
    <xf numFmtId="2" fontId="3" fillId="0" borderId="44" xfId="20" applyNumberFormat="1" applyFont="1" applyFill="1" applyBorder="1" applyAlignment="1">
      <alignment horizontal="center"/>
      <protection/>
    </xf>
    <xf numFmtId="0" fontId="3" fillId="0" borderId="0" xfId="20" applyFont="1" applyFill="1">
      <alignment/>
      <protection/>
    </xf>
    <xf numFmtId="2" fontId="3" fillId="2" borderId="52" xfId="20" applyNumberFormat="1" applyFont="1" applyFill="1" applyBorder="1" applyAlignment="1">
      <alignment horizontal="center"/>
      <protection/>
    </xf>
    <xf numFmtId="0" fontId="3" fillId="0" borderId="3" xfId="22" applyNumberFormat="1" applyFont="1" applyFill="1" applyBorder="1" applyAlignment="1">
      <alignment horizontal="center" shrinkToFit="1"/>
      <protection/>
    </xf>
    <xf numFmtId="0" fontId="3" fillId="0" borderId="10" xfId="20" applyFont="1" applyFill="1" applyBorder="1" applyAlignment="1">
      <alignment horizontal="center"/>
      <protection/>
    </xf>
    <xf numFmtId="2" fontId="3" fillId="0" borderId="3" xfId="20" applyNumberFormat="1" applyFont="1" applyFill="1" applyBorder="1" applyAlignment="1">
      <alignment horizontal="center"/>
      <protection/>
    </xf>
    <xf numFmtId="0" fontId="3" fillId="0" borderId="11" xfId="20" applyNumberFormat="1" applyFont="1" applyFill="1" applyBorder="1" applyAlignment="1">
      <alignment shrinkToFit="1"/>
      <protection/>
    </xf>
    <xf numFmtId="2" fontId="3" fillId="0" borderId="12" xfId="20" applyNumberFormat="1" applyFont="1" applyFill="1" applyBorder="1" applyAlignment="1">
      <alignment horizontal="center"/>
      <protection/>
    </xf>
    <xf numFmtId="2" fontId="3" fillId="0" borderId="14" xfId="20" applyNumberFormat="1" applyFont="1" applyFill="1" applyBorder="1" applyAlignment="1">
      <alignment horizontal="center"/>
      <protection/>
    </xf>
    <xf numFmtId="0" fontId="3" fillId="0" borderId="15" xfId="20" applyNumberFormat="1" applyFont="1" applyFill="1" applyBorder="1" applyAlignment="1">
      <alignment shrinkToFit="1"/>
      <protection/>
    </xf>
    <xf numFmtId="176" fontId="3" fillId="0" borderId="45" xfId="20" applyNumberFormat="1" applyFont="1" applyFill="1" applyBorder="1" applyAlignment="1">
      <alignment horizontal="center"/>
      <protection/>
    </xf>
    <xf numFmtId="0" fontId="3" fillId="2" borderId="9" xfId="20" applyFont="1" applyFill="1" applyBorder="1" applyAlignment="1">
      <alignment shrinkToFit="1"/>
      <protection/>
    </xf>
    <xf numFmtId="0" fontId="3" fillId="2" borderId="12" xfId="20" applyFont="1" applyFill="1" applyBorder="1">
      <alignment/>
      <protection/>
    </xf>
    <xf numFmtId="176" fontId="10" fillId="0" borderId="45" xfId="20" applyNumberFormat="1" applyFont="1" applyFill="1" applyBorder="1" applyAlignment="1">
      <alignment horizontal="center"/>
      <protection/>
    </xf>
    <xf numFmtId="2" fontId="10" fillId="0" borderId="45" xfId="20" applyNumberFormat="1" applyFont="1" applyFill="1" applyBorder="1" applyAlignment="1">
      <alignment horizontal="center"/>
      <protection/>
    </xf>
    <xf numFmtId="0" fontId="3" fillId="2" borderId="13" xfId="20" applyFont="1" applyFill="1" applyBorder="1" applyAlignment="1">
      <alignment horizontal="center" shrinkToFit="1"/>
      <protection/>
    </xf>
    <xf numFmtId="176" fontId="10" fillId="0" borderId="44" xfId="20" applyNumberFormat="1" applyFont="1" applyFill="1" applyBorder="1" applyAlignment="1">
      <alignment horizontal="center"/>
      <protection/>
    </xf>
    <xf numFmtId="2" fontId="10" fillId="0" borderId="44" xfId="20" applyNumberFormat="1" applyFont="1" applyFill="1" applyBorder="1" applyAlignment="1">
      <alignment horizontal="center"/>
      <protection/>
    </xf>
    <xf numFmtId="2" fontId="10" fillId="0" borderId="40" xfId="20" applyNumberFormat="1" applyFont="1" applyFill="1" applyBorder="1" applyAlignment="1">
      <alignment horizontal="center"/>
      <protection/>
    </xf>
    <xf numFmtId="0" fontId="3" fillId="2" borderId="17" xfId="20" applyFont="1" applyFill="1" applyBorder="1" applyAlignment="1">
      <alignment shrinkToFit="1"/>
      <protection/>
    </xf>
    <xf numFmtId="0" fontId="3" fillId="2" borderId="16" xfId="20" applyFont="1" applyFill="1" applyBorder="1">
      <alignment/>
      <protection/>
    </xf>
    <xf numFmtId="0" fontId="3" fillId="2" borderId="17" xfId="20" applyFont="1" applyFill="1" applyBorder="1">
      <alignment/>
      <protection/>
    </xf>
    <xf numFmtId="176" fontId="3" fillId="0" borderId="42" xfId="20" applyNumberFormat="1" applyFont="1" applyFill="1" applyBorder="1" applyAlignment="1">
      <alignment horizontal="center"/>
      <protection/>
    </xf>
    <xf numFmtId="2" fontId="10" fillId="0" borderId="42" xfId="20" applyNumberFormat="1" applyFont="1" applyFill="1" applyBorder="1" applyAlignment="1">
      <alignment horizontal="center"/>
      <protection/>
    </xf>
    <xf numFmtId="2" fontId="10" fillId="0" borderId="41" xfId="20" applyNumberFormat="1" applyFont="1" applyFill="1" applyBorder="1" applyAlignment="1">
      <alignment horizontal="center"/>
      <protection/>
    </xf>
    <xf numFmtId="9" fontId="3" fillId="0" borderId="3" xfId="23" applyFont="1" applyFill="1" applyBorder="1" applyAlignment="1">
      <alignment shrinkToFit="1"/>
    </xf>
    <xf numFmtId="9" fontId="3" fillId="0" borderId="18" xfId="23" applyFont="1" applyFill="1" applyBorder="1" applyAlignment="1">
      <alignment/>
    </xf>
    <xf numFmtId="0" fontId="3" fillId="0" borderId="3" xfId="20" applyFont="1" applyFill="1" applyBorder="1">
      <alignment/>
      <protection/>
    </xf>
    <xf numFmtId="0" fontId="3" fillId="0" borderId="18" xfId="20" applyFont="1" applyFill="1" applyBorder="1">
      <alignment/>
      <protection/>
    </xf>
    <xf numFmtId="178" fontId="3" fillId="0" borderId="0" xfId="20" applyNumberFormat="1" applyFont="1" applyFill="1" applyBorder="1">
      <alignment/>
      <protection/>
    </xf>
    <xf numFmtId="178" fontId="3" fillId="2" borderId="0" xfId="20" applyNumberFormat="1" applyFont="1" applyFill="1" applyBorder="1">
      <alignment/>
      <protection/>
    </xf>
    <xf numFmtId="178" fontId="3" fillId="2" borderId="14" xfId="20" applyNumberFormat="1" applyFont="1" applyFill="1" applyBorder="1">
      <alignment/>
      <protection/>
    </xf>
    <xf numFmtId="0" fontId="10" fillId="0" borderId="4" xfId="20" applyNumberFormat="1" applyFont="1" applyFill="1" applyBorder="1" applyAlignment="1">
      <alignment shrinkToFit="1"/>
      <protection/>
    </xf>
    <xf numFmtId="2" fontId="10" fillId="0" borderId="12" xfId="20" applyNumberFormat="1" applyFont="1" applyFill="1" applyBorder="1" applyAlignment="1">
      <alignment horizontal="center"/>
      <protection/>
    </xf>
    <xf numFmtId="0" fontId="10" fillId="0" borderId="30" xfId="20" applyFont="1" applyBorder="1" applyAlignment="1">
      <alignment horizontal="center"/>
      <protection/>
    </xf>
    <xf numFmtId="10" fontId="10" fillId="0" borderId="9" xfId="20" applyNumberFormat="1" applyFont="1" applyFill="1" applyBorder="1" applyAlignment="1">
      <alignment horizontal="center"/>
      <protection/>
    </xf>
    <xf numFmtId="2" fontId="10" fillId="0" borderId="45" xfId="20" applyNumberFormat="1" applyFont="1" applyFill="1" applyBorder="1">
      <alignment/>
      <protection/>
    </xf>
    <xf numFmtId="2" fontId="10" fillId="0" borderId="38" xfId="20" applyNumberFormat="1" applyFont="1" applyFill="1" applyBorder="1">
      <alignment/>
      <protection/>
    </xf>
    <xf numFmtId="0" fontId="10" fillId="0" borderId="4" xfId="20" applyFont="1" applyFill="1" applyBorder="1" applyAlignment="1">
      <alignment horizontal="center" shrinkToFit="1"/>
      <protection/>
    </xf>
    <xf numFmtId="2" fontId="10" fillId="0" borderId="14" xfId="20" applyNumberFormat="1" applyFont="1" applyFill="1" applyBorder="1" applyAlignment="1">
      <alignment horizontal="center"/>
      <protection/>
    </xf>
    <xf numFmtId="0" fontId="10" fillId="0" borderId="14" xfId="20" applyFont="1" applyBorder="1" applyAlignment="1">
      <alignment horizontal="center"/>
      <protection/>
    </xf>
    <xf numFmtId="0" fontId="10" fillId="0" borderId="13" xfId="20" applyFont="1" applyFill="1" applyBorder="1" applyAlignment="1">
      <alignment horizontal="center"/>
      <protection/>
    </xf>
    <xf numFmtId="2" fontId="10" fillId="0" borderId="44" xfId="20" applyNumberFormat="1" applyFont="1" applyFill="1" applyBorder="1">
      <alignment/>
      <protection/>
    </xf>
    <xf numFmtId="2" fontId="10" fillId="0" borderId="40" xfId="20" applyNumberFormat="1" applyFont="1" applyFill="1" applyBorder="1">
      <alignment/>
      <protection/>
    </xf>
    <xf numFmtId="0" fontId="10" fillId="0" borderId="15" xfId="20" applyFont="1" applyFill="1" applyBorder="1" applyAlignment="1">
      <alignment shrinkToFit="1"/>
      <protection/>
    </xf>
    <xf numFmtId="2" fontId="10" fillId="0" borderId="16" xfId="20" applyNumberFormat="1" applyFont="1" applyFill="1" applyBorder="1" applyAlignment="1">
      <alignment horizontal="center"/>
      <protection/>
    </xf>
    <xf numFmtId="0" fontId="10" fillId="0" borderId="36" xfId="20" applyFont="1" applyFill="1" applyBorder="1" applyAlignment="1">
      <alignment horizontal="center"/>
      <protection/>
    </xf>
    <xf numFmtId="0" fontId="10" fillId="0" borderId="17" xfId="20" applyFont="1" applyFill="1" applyBorder="1" applyAlignment="1">
      <alignment horizontal="center"/>
      <protection/>
    </xf>
    <xf numFmtId="2" fontId="10" fillId="0" borderId="41" xfId="20" applyNumberFormat="1" applyFont="1" applyFill="1" applyBorder="1">
      <alignment/>
      <protection/>
    </xf>
    <xf numFmtId="2" fontId="10" fillId="0" borderId="42" xfId="20" applyNumberFormat="1" applyFont="1" applyFill="1" applyBorder="1">
      <alignment/>
      <protection/>
    </xf>
    <xf numFmtId="0" fontId="4" fillId="0" borderId="0" xfId="20" applyFont="1" applyFill="1" applyBorder="1" applyAlignment="1">
      <alignment horizontal="center" shrinkToFit="1"/>
      <protection/>
    </xf>
    <xf numFmtId="176" fontId="10" fillId="4" borderId="0" xfId="20" applyNumberFormat="1" applyFont="1" applyFill="1" applyBorder="1" applyAlignment="1">
      <alignment horizontal="center"/>
      <protection/>
    </xf>
    <xf numFmtId="178" fontId="10" fillId="4" borderId="0" xfId="20" applyNumberFormat="1" applyFont="1" applyFill="1" applyBorder="1" applyAlignment="1">
      <alignment horizontal="center"/>
      <protection/>
    </xf>
    <xf numFmtId="178" fontId="10" fillId="0" borderId="0" xfId="20" applyNumberFormat="1" applyFont="1" applyFill="1" applyBorder="1">
      <alignment/>
      <protection/>
    </xf>
    <xf numFmtId="178" fontId="10" fillId="2" borderId="0" xfId="20" applyNumberFormat="1" applyFont="1" applyFill="1" applyBorder="1">
      <alignment/>
      <protection/>
    </xf>
    <xf numFmtId="0" fontId="10" fillId="0" borderId="0" xfId="20" applyFont="1" applyFill="1" applyBorder="1" applyAlignment="1">
      <alignment horizontal="center" shrinkToFit="1"/>
      <protection/>
    </xf>
    <xf numFmtId="0" fontId="3" fillId="4" borderId="0" xfId="20" applyFont="1" applyFill="1" applyBorder="1">
      <alignment/>
      <protection/>
    </xf>
    <xf numFmtId="178" fontId="3" fillId="4" borderId="0" xfId="20" applyNumberFormat="1" applyFont="1" applyFill="1" applyBorder="1">
      <alignment/>
      <protection/>
    </xf>
    <xf numFmtId="178" fontId="4" fillId="0" borderId="0" xfId="20" applyNumberFormat="1" applyFont="1" applyFill="1" applyBorder="1">
      <alignment/>
      <protection/>
    </xf>
    <xf numFmtId="178" fontId="4" fillId="2" borderId="0" xfId="20" applyNumberFormat="1" applyFont="1" applyFill="1" applyBorder="1">
      <alignment/>
      <protection/>
    </xf>
    <xf numFmtId="0" fontId="10" fillId="2" borderId="0" xfId="20" applyFont="1" applyFill="1" applyBorder="1">
      <alignment/>
      <protection/>
    </xf>
    <xf numFmtId="180" fontId="3" fillId="2" borderId="0" xfId="20" applyNumberFormat="1" applyFont="1" applyFill="1" applyBorder="1">
      <alignment/>
      <protection/>
    </xf>
    <xf numFmtId="0" fontId="3" fillId="2" borderId="0" xfId="20" applyFont="1" applyFill="1" applyBorder="1" applyAlignment="1">
      <alignment shrinkToFit="1"/>
      <protection/>
    </xf>
    <xf numFmtId="49" fontId="3" fillId="2" borderId="0" xfId="20" applyNumberFormat="1" applyFont="1" applyFill="1" applyBorder="1" applyAlignment="1">
      <alignment horizontal="left" shrinkToFit="1"/>
      <protection/>
    </xf>
    <xf numFmtId="49" fontId="3" fillId="2" borderId="0" xfId="20" applyNumberFormat="1" applyFont="1" applyFill="1" applyBorder="1" applyAlignment="1">
      <alignment shrinkToFit="1"/>
      <protection/>
    </xf>
    <xf numFmtId="0" fontId="3" fillId="2" borderId="0" xfId="20" applyFont="1" applyFill="1" applyAlignment="1">
      <alignment horizontal="right"/>
      <protection/>
    </xf>
    <xf numFmtId="2" fontId="3" fillId="0" borderId="0" xfId="20" applyNumberFormat="1" applyFont="1" applyFill="1" applyBorder="1" applyAlignment="1">
      <alignment horizontal="left"/>
      <protection/>
    </xf>
    <xf numFmtId="0" fontId="0" fillId="0" borderId="0" xfId="20" applyFont="1" applyFill="1" applyBorder="1" applyAlignment="1">
      <alignment horizontal="left"/>
      <protection/>
    </xf>
    <xf numFmtId="0" fontId="0" fillId="2" borderId="0" xfId="20" applyFont="1" applyFill="1" applyAlignment="1">
      <alignment horizontal="center"/>
      <protection/>
    </xf>
    <xf numFmtId="0" fontId="0" fillId="2" borderId="0" xfId="20" applyFont="1" applyFill="1" applyAlignment="1">
      <alignment horizontal="left" vertical="center"/>
      <protection/>
    </xf>
    <xf numFmtId="0" fontId="0" fillId="2" borderId="0" xfId="20" applyFont="1" applyFill="1" applyAlignment="1">
      <alignment horizontal="center" vertical="center"/>
      <protection/>
    </xf>
    <xf numFmtId="0" fontId="2" fillId="2" borderId="0" xfId="20" applyFont="1" applyFill="1" applyBorder="1">
      <alignment/>
      <protection/>
    </xf>
    <xf numFmtId="0" fontId="8" fillId="2" borderId="0" xfId="20" applyFont="1" applyFill="1" applyBorder="1">
      <alignment/>
      <protection/>
    </xf>
    <xf numFmtId="0" fontId="2" fillId="0" borderId="0" xfId="20" applyFont="1" applyFill="1" applyBorder="1">
      <alignment/>
      <protection/>
    </xf>
    <xf numFmtId="2" fontId="3" fillId="2" borderId="0" xfId="20" applyNumberFormat="1" applyFont="1" applyFill="1" applyAlignment="1">
      <alignment horizontal="left"/>
      <protection/>
    </xf>
    <xf numFmtId="0" fontId="0" fillId="2" borderId="0" xfId="20" applyFont="1" applyFill="1">
      <alignment/>
      <protection/>
    </xf>
    <xf numFmtId="0" fontId="3" fillId="0" borderId="0" xfId="20" applyFont="1" applyFill="1" applyBorder="1" applyAlignment="1">
      <alignment horizontal="left"/>
      <protection/>
    </xf>
    <xf numFmtId="0" fontId="4" fillId="2" borderId="0" xfId="20" applyFont="1" applyFill="1" applyBorder="1">
      <alignment/>
      <protection/>
    </xf>
    <xf numFmtId="0" fontId="31" fillId="0" borderId="0" xfId="0" applyFont="1" applyAlignment="1">
      <alignment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2" fontId="0" fillId="2" borderId="0" xfId="20" applyNumberFormat="1" applyFont="1" applyFill="1" applyBorder="1">
      <alignment/>
      <protection/>
    </xf>
    <xf numFmtId="3" fontId="3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5" fillId="0" borderId="53" xfId="0" applyNumberFormat="1" applyFont="1" applyBorder="1" applyAlignment="1">
      <alignment horizontal="center" vertical="center" wrapText="1"/>
    </xf>
    <xf numFmtId="3" fontId="0" fillId="0" borderId="54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3" fontId="0" fillId="0" borderId="55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wrapText="1"/>
    </xf>
    <xf numFmtId="3" fontId="21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0" fontId="33" fillId="0" borderId="0" xfId="0" applyFont="1" applyAlignment="1">
      <alignment/>
    </xf>
    <xf numFmtId="3" fontId="23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wrapText="1"/>
    </xf>
    <xf numFmtId="49" fontId="35" fillId="0" borderId="0" xfId="0" applyNumberFormat="1" applyFont="1" applyBorder="1" applyAlignment="1">
      <alignment horizontal="left"/>
    </xf>
    <xf numFmtId="3" fontId="35" fillId="0" borderId="0" xfId="0" applyNumberFormat="1" applyFont="1" applyBorder="1" applyAlignment="1">
      <alignment/>
    </xf>
    <xf numFmtId="0" fontId="36" fillId="0" borderId="1" xfId="0" applyFont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/>
    </xf>
    <xf numFmtId="3" fontId="36" fillId="0" borderId="1" xfId="0" applyNumberFormat="1" applyFont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wrapText="1"/>
    </xf>
    <xf numFmtId="0" fontId="35" fillId="0" borderId="0" xfId="0" applyFont="1" applyBorder="1" applyAlignment="1">
      <alignment/>
    </xf>
    <xf numFmtId="3" fontId="35" fillId="0" borderId="0" xfId="0" applyNumberFormat="1" applyFont="1" applyBorder="1" applyAlignment="1">
      <alignment horizontal="right" wrapText="1"/>
    </xf>
    <xf numFmtId="3" fontId="35" fillId="0" borderId="0" xfId="0" applyNumberFormat="1" applyFont="1" applyBorder="1" applyAlignment="1">
      <alignment wrapText="1"/>
    </xf>
    <xf numFmtId="0" fontId="35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Continuous"/>
    </xf>
    <xf numFmtId="3" fontId="36" fillId="0" borderId="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49" fontId="37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 wrapText="1"/>
    </xf>
    <xf numFmtId="49" fontId="37" fillId="0" borderId="0" xfId="0" applyNumberFormat="1" applyFont="1" applyBorder="1" applyAlignment="1">
      <alignment horizontal="left"/>
    </xf>
    <xf numFmtId="0" fontId="37" fillId="0" borderId="0" xfId="0" applyFont="1" applyAlignment="1">
      <alignment/>
    </xf>
    <xf numFmtId="0" fontId="37" fillId="0" borderId="0" xfId="0" applyFont="1" applyBorder="1" applyAlignment="1">
      <alignment horizontal="center"/>
    </xf>
    <xf numFmtId="49" fontId="36" fillId="0" borderId="0" xfId="0" applyNumberFormat="1" applyFont="1" applyBorder="1" applyAlignment="1">
      <alignment horizontal="left"/>
    </xf>
    <xf numFmtId="49" fontId="35" fillId="0" borderId="0" xfId="0" applyNumberFormat="1" applyFont="1" applyAlignment="1">
      <alignment horizontal="left"/>
    </xf>
    <xf numFmtId="0" fontId="38" fillId="0" borderId="0" xfId="0" applyFont="1" applyBorder="1" applyAlignment="1">
      <alignment/>
    </xf>
    <xf numFmtId="49" fontId="38" fillId="0" borderId="0" xfId="0" applyNumberFormat="1" applyFont="1" applyBorder="1" applyAlignment="1">
      <alignment horizontal="left"/>
    </xf>
    <xf numFmtId="3" fontId="38" fillId="0" borderId="0" xfId="0" applyNumberFormat="1" applyFont="1" applyBorder="1" applyAlignment="1">
      <alignment/>
    </xf>
    <xf numFmtId="0" fontId="35" fillId="0" borderId="0" xfId="0" applyFont="1" applyBorder="1" applyAlignment="1">
      <alignment horizontal="right" wrapText="1"/>
    </xf>
    <xf numFmtId="49" fontId="35" fillId="0" borderId="0" xfId="0" applyNumberFormat="1" applyFont="1" applyBorder="1" applyAlignment="1">
      <alignment horizontal="right"/>
    </xf>
    <xf numFmtId="3" fontId="35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 horizontal="left"/>
    </xf>
    <xf numFmtId="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 horizontal="left"/>
    </xf>
    <xf numFmtId="3" fontId="39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" wrapText="1"/>
    </xf>
    <xf numFmtId="4" fontId="8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8" fillId="0" borderId="9" xfId="0" applyFont="1" applyBorder="1" applyAlignment="1">
      <alignment horizontal="centerContinuous"/>
    </xf>
    <xf numFmtId="0" fontId="2" fillId="0" borderId="17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72" fontId="0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3" fillId="0" borderId="17" xfId="0" applyFont="1" applyBorder="1" applyAlignment="1">
      <alignment horizontal="center" vertical="center" shrinkToFit="1"/>
    </xf>
    <xf numFmtId="0" fontId="3" fillId="0" borderId="9" xfId="20" applyFont="1" applyBorder="1" applyAlignment="1">
      <alignment horizontal="center" wrapText="1"/>
      <protection/>
    </xf>
    <xf numFmtId="0" fontId="3" fillId="0" borderId="17" xfId="20" applyFont="1" applyBorder="1" applyAlignment="1">
      <alignment horizontal="center" wrapText="1"/>
      <protection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Fill="1" applyBorder="1" applyAlignment="1">
      <alignment horizontal="left"/>
    </xf>
    <xf numFmtId="3" fontId="1" fillId="0" borderId="0" xfId="0" applyNumberFormat="1" applyFont="1" applyAlignment="1">
      <alignment horizontal="center"/>
    </xf>
    <xf numFmtId="0" fontId="3" fillId="2" borderId="0" xfId="20" applyFont="1" applyFill="1" applyBorder="1" applyAlignment="1">
      <alignment horizontal="left" shrinkToFit="1"/>
      <protection/>
    </xf>
    <xf numFmtId="0" fontId="14" fillId="2" borderId="0" xfId="20" applyFont="1" applyFill="1" applyBorder="1" applyAlignment="1">
      <alignment horizontal="center"/>
      <protection/>
    </xf>
    <xf numFmtId="0" fontId="3" fillId="0" borderId="9" xfId="22" applyFont="1" applyFill="1" applyBorder="1" applyAlignment="1">
      <alignment horizontal="center" vertical="center" shrinkToFit="1"/>
      <protection/>
    </xf>
    <xf numFmtId="0" fontId="3" fillId="0" borderId="5" xfId="20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3" fillId="0" borderId="6" xfId="20" applyFont="1" applyFill="1" applyBorder="1" applyAlignment="1">
      <alignment horizontal="center"/>
      <protection/>
    </xf>
    <xf numFmtId="0" fontId="1" fillId="0" borderId="0" xfId="0" applyFont="1" applyAlignment="1">
      <alignment horizontal="center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23" fillId="0" borderId="56" xfId="0" applyNumberFormat="1" applyFont="1" applyBorder="1" applyAlignment="1">
      <alignment horizontal="center"/>
    </xf>
    <xf numFmtId="3" fontId="23" fillId="0" borderId="57" xfId="0" applyNumberFormat="1" applyFont="1" applyBorder="1" applyAlignment="1">
      <alignment horizontal="center"/>
    </xf>
    <xf numFmtId="3" fontId="23" fillId="0" borderId="58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3" fontId="34" fillId="0" borderId="24" xfId="0" applyNumberFormat="1" applyFont="1" applyBorder="1" applyAlignment="1">
      <alignment horizontal="center"/>
    </xf>
    <xf numFmtId="3" fontId="34" fillId="0" borderId="0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3" fontId="15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wrapText="1"/>
    </xf>
    <xf numFmtId="4" fontId="1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 wrapText="1"/>
    </xf>
  </cellXfs>
  <cellStyles count="11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Hyperlink" xfId="19"/>
    <cellStyle name="Normal_Areja parada" xfId="20"/>
    <cellStyle name="Normal_INFO" xfId="21"/>
    <cellStyle name="Normal_PARAD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selection activeCell="A11" sqref="A11"/>
    </sheetView>
  </sheetViews>
  <sheetFormatPr defaultColWidth="9.140625" defaultRowHeight="12.75"/>
  <cols>
    <col min="1" max="1" width="43.57421875" style="24" customWidth="1"/>
    <col min="2" max="2" width="13.421875" style="25" customWidth="1"/>
    <col min="3" max="3" width="12.7109375" style="25" customWidth="1"/>
    <col min="4" max="4" width="14.00390625" style="25" customWidth="1"/>
    <col min="5" max="5" width="10.00390625" style="4" customWidth="1"/>
    <col min="6" max="6" width="11.421875" style="4" customWidth="1"/>
    <col min="7" max="16384" width="9.140625" style="4" customWidth="1"/>
  </cols>
  <sheetData>
    <row r="1" spans="1:12" ht="14.25" customHeight="1">
      <c r="A1" s="1" t="s">
        <v>1805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</row>
    <row r="2" spans="1:12" ht="14.25" customHeight="1">
      <c r="A2" s="1"/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s="7" customFormat="1" ht="29.25" customHeight="1">
      <c r="A3" s="5" t="s">
        <v>1806</v>
      </c>
      <c r="B3" s="6" t="s">
        <v>1807</v>
      </c>
      <c r="C3" s="6" t="s">
        <v>1808</v>
      </c>
      <c r="D3" s="6" t="s">
        <v>1809</v>
      </c>
      <c r="E3" s="3"/>
      <c r="F3" s="3"/>
      <c r="G3" s="3"/>
      <c r="H3" s="3"/>
      <c r="I3" s="3"/>
      <c r="J3" s="3"/>
      <c r="K3" s="3"/>
      <c r="L3" s="3"/>
    </row>
    <row r="4" spans="1:4" s="3" customFormat="1" ht="16.5" customHeight="1">
      <c r="A4" s="8" t="s">
        <v>1810</v>
      </c>
      <c r="B4" s="9">
        <f>SUM(B5:B9)</f>
        <v>1577397645</v>
      </c>
      <c r="C4" s="9">
        <f>SUM(C5:C9)</f>
        <v>1604174360</v>
      </c>
      <c r="D4" s="9">
        <f>SUM(D5:D9)</f>
        <v>1589185849</v>
      </c>
    </row>
    <row r="5" spans="1:4" s="3" customFormat="1" ht="17.25" customHeight="1">
      <c r="A5" s="10" t="s">
        <v>1811</v>
      </c>
      <c r="B5" s="11">
        <v>1304669470</v>
      </c>
      <c r="C5" s="11">
        <v>1320277209</v>
      </c>
      <c r="D5" s="11">
        <v>1335315135</v>
      </c>
    </row>
    <row r="6" spans="1:4" s="3" customFormat="1" ht="20.25" customHeight="1">
      <c r="A6" s="10" t="s">
        <v>1812</v>
      </c>
      <c r="B6" s="11">
        <v>158594755</v>
      </c>
      <c r="C6" s="11">
        <v>131937654</v>
      </c>
      <c r="D6" s="11">
        <v>126715438</v>
      </c>
    </row>
    <row r="7" spans="1:4" s="3" customFormat="1" ht="25.5">
      <c r="A7" s="10" t="s">
        <v>1813</v>
      </c>
      <c r="B7" s="11">
        <v>98322026</v>
      </c>
      <c r="C7" s="11">
        <v>129194037</v>
      </c>
      <c r="D7" s="11">
        <v>103051437</v>
      </c>
    </row>
    <row r="8" spans="1:4" s="3" customFormat="1" ht="19.5" customHeight="1">
      <c r="A8" s="10" t="s">
        <v>1814</v>
      </c>
      <c r="B8" s="11">
        <v>428380</v>
      </c>
      <c r="C8" s="11"/>
      <c r="D8" s="11">
        <v>1558937</v>
      </c>
    </row>
    <row r="9" spans="1:4" s="3" customFormat="1" ht="19.5" customHeight="1">
      <c r="A9" s="10" t="s">
        <v>1815</v>
      </c>
      <c r="B9" s="11">
        <v>15383014</v>
      </c>
      <c r="C9" s="11">
        <v>22765460</v>
      </c>
      <c r="D9" s="11">
        <v>22544902</v>
      </c>
    </row>
    <row r="10" spans="1:12" s="12" customFormat="1" ht="19.5" customHeight="1">
      <c r="A10" s="8" t="s">
        <v>1816</v>
      </c>
      <c r="B10" s="9">
        <f>SUM(B11:B12)</f>
        <v>1567099847</v>
      </c>
      <c r="C10" s="9">
        <f>SUM(C11:C12)</f>
        <v>1781744278</v>
      </c>
      <c r="D10" s="9">
        <f>SUM(D11:D12)</f>
        <v>1732636831</v>
      </c>
      <c r="E10" s="3"/>
      <c r="F10" s="3"/>
      <c r="G10" s="3"/>
      <c r="H10" s="3"/>
      <c r="I10" s="3"/>
      <c r="J10" s="3"/>
      <c r="K10" s="3"/>
      <c r="L10" s="3"/>
    </row>
    <row r="11" spans="1:12" s="12" customFormat="1" ht="19.5" customHeight="1">
      <c r="A11" s="10" t="s">
        <v>1817</v>
      </c>
      <c r="B11" s="11">
        <v>1420073276</v>
      </c>
      <c r="C11" s="11">
        <v>1622921010</v>
      </c>
      <c r="D11" s="11">
        <v>1554977810</v>
      </c>
      <c r="E11" s="3"/>
      <c r="F11" s="3"/>
      <c r="G11" s="3"/>
      <c r="H11" s="3"/>
      <c r="I11" s="3"/>
      <c r="J11" s="3"/>
      <c r="K11" s="3"/>
      <c r="L11" s="3"/>
    </row>
    <row r="12" spans="1:12" s="12" customFormat="1" ht="19.5" customHeight="1">
      <c r="A12" s="10" t="s">
        <v>1818</v>
      </c>
      <c r="B12" s="11">
        <v>147026571</v>
      </c>
      <c r="C12" s="11">
        <v>158823268</v>
      </c>
      <c r="D12" s="11">
        <v>177659021</v>
      </c>
      <c r="E12" s="3"/>
      <c r="F12" s="3"/>
      <c r="G12" s="3"/>
      <c r="H12" s="3"/>
      <c r="I12" s="3"/>
      <c r="J12" s="3"/>
      <c r="K12" s="3"/>
      <c r="L12" s="3"/>
    </row>
    <row r="13" spans="1:12" s="13" customFormat="1" ht="18" customHeight="1">
      <c r="A13" s="8" t="s">
        <v>1819</v>
      </c>
      <c r="B13" s="9">
        <f>B4-B10</f>
        <v>10297798</v>
      </c>
      <c r="C13" s="9">
        <f>C4-C10</f>
        <v>-177569918</v>
      </c>
      <c r="D13" s="9">
        <f>D4-D10</f>
        <v>-143450982</v>
      </c>
      <c r="E13" s="3"/>
      <c r="F13" s="3"/>
      <c r="G13" s="3"/>
      <c r="H13" s="3"/>
      <c r="I13" s="3"/>
      <c r="J13" s="3"/>
      <c r="K13" s="3"/>
      <c r="L13" s="3"/>
    </row>
    <row r="14" spans="1:12" s="13" customFormat="1" ht="27" customHeight="1">
      <c r="A14" s="8" t="s">
        <v>1820</v>
      </c>
      <c r="B14" s="14">
        <v>5162554</v>
      </c>
      <c r="C14" s="14">
        <v>28161623</v>
      </c>
      <c r="D14" s="14">
        <v>12479045</v>
      </c>
      <c r="E14" s="3"/>
      <c r="F14" s="3"/>
      <c r="G14" s="3"/>
      <c r="H14" s="3"/>
      <c r="I14" s="3"/>
      <c r="J14" s="3"/>
      <c r="K14" s="3"/>
      <c r="L14" s="3"/>
    </row>
    <row r="15" spans="1:12" s="13" customFormat="1" ht="14.25" customHeight="1">
      <c r="A15" s="8" t="s">
        <v>1821</v>
      </c>
      <c r="B15" s="9">
        <f>B13-B14</f>
        <v>5135244</v>
      </c>
      <c r="C15" s="9">
        <f>C13-C14</f>
        <v>-205731541</v>
      </c>
      <c r="D15" s="9">
        <f>D13-D14</f>
        <v>-155930027</v>
      </c>
      <c r="E15" s="3"/>
      <c r="F15" s="3"/>
      <c r="G15" s="3"/>
      <c r="H15" s="3"/>
      <c r="I15" s="3"/>
      <c r="J15" s="3"/>
      <c r="K15" s="3"/>
      <c r="L15" s="3"/>
    </row>
    <row r="16" spans="1:12" s="13" customFormat="1" ht="26.25" customHeight="1">
      <c r="A16" s="8" t="s">
        <v>1822</v>
      </c>
      <c r="B16" s="9">
        <f>B17+B30</f>
        <v>-5135244</v>
      </c>
      <c r="C16" s="9">
        <f>C17+C30</f>
        <v>205731541</v>
      </c>
      <c r="D16" s="9">
        <f>D17+D30</f>
        <v>155930027</v>
      </c>
      <c r="E16" s="3"/>
      <c r="F16" s="3"/>
      <c r="G16" s="3"/>
      <c r="H16" s="3"/>
      <c r="I16" s="3"/>
      <c r="J16" s="3"/>
      <c r="K16" s="3"/>
      <c r="L16" s="3"/>
    </row>
    <row r="17" spans="1:12" s="13" customFormat="1" ht="17.25" customHeight="1">
      <c r="A17" s="8" t="s">
        <v>1823</v>
      </c>
      <c r="B17" s="9">
        <f>B18+B21+B25+B29</f>
        <v>-18299096</v>
      </c>
      <c r="C17" s="9">
        <v>37656700</v>
      </c>
      <c r="D17" s="9">
        <f>D18+D21+D25+D29</f>
        <v>28541142</v>
      </c>
      <c r="E17" s="3"/>
      <c r="F17" s="3"/>
      <c r="G17" s="3"/>
      <c r="H17" s="3"/>
      <c r="I17" s="3"/>
      <c r="J17" s="3"/>
      <c r="K17" s="3"/>
      <c r="L17" s="3"/>
    </row>
    <row r="18" spans="1:12" s="15" customFormat="1" ht="18.75" customHeight="1">
      <c r="A18" s="10" t="s">
        <v>1824</v>
      </c>
      <c r="B18" s="11"/>
      <c r="C18" s="11"/>
      <c r="D18" s="11">
        <f>SUM(D19:D20)</f>
        <v>197362</v>
      </c>
      <c r="E18" s="3"/>
      <c r="F18" s="3"/>
      <c r="G18" s="3"/>
      <c r="H18" s="3"/>
      <c r="I18" s="3"/>
      <c r="J18" s="3"/>
      <c r="K18" s="3"/>
      <c r="L18" s="3"/>
    </row>
    <row r="19" spans="1:12" s="15" customFormat="1" ht="24" customHeight="1">
      <c r="A19" s="16" t="s">
        <v>1825</v>
      </c>
      <c r="B19" s="17"/>
      <c r="C19" s="17"/>
      <c r="D19" s="17">
        <v>197362</v>
      </c>
      <c r="E19" s="18"/>
      <c r="F19" s="18"/>
      <c r="G19" s="18"/>
      <c r="H19" s="18"/>
      <c r="I19" s="18"/>
      <c r="J19" s="18"/>
      <c r="K19" s="18"/>
      <c r="L19" s="18"/>
    </row>
    <row r="20" spans="1:12" s="15" customFormat="1" ht="24" customHeight="1">
      <c r="A20" s="16" t="s">
        <v>1826</v>
      </c>
      <c r="B20" s="17"/>
      <c r="C20" s="17"/>
      <c r="D20" s="17"/>
      <c r="E20" s="3"/>
      <c r="F20" s="3"/>
      <c r="G20" s="3"/>
      <c r="H20" s="3"/>
      <c r="I20" s="3"/>
      <c r="J20" s="3"/>
      <c r="K20" s="3"/>
      <c r="L20" s="3"/>
    </row>
    <row r="21" spans="1:12" s="15" customFormat="1" ht="15.75" customHeight="1">
      <c r="A21" s="10" t="s">
        <v>1827</v>
      </c>
      <c r="B21" s="11">
        <f>SUM(B22:B24)</f>
        <v>-58202736</v>
      </c>
      <c r="C21" s="11"/>
      <c r="D21" s="11">
        <f>SUM(D22:D24)</f>
        <v>21340119</v>
      </c>
      <c r="E21" s="3"/>
      <c r="F21" s="3"/>
      <c r="G21" s="3"/>
      <c r="H21" s="3"/>
      <c r="I21" s="3"/>
      <c r="J21" s="3"/>
      <c r="K21" s="3"/>
      <c r="L21" s="3"/>
    </row>
    <row r="22" spans="1:12" s="15" customFormat="1" ht="14.25" customHeight="1">
      <c r="A22" s="19" t="s">
        <v>1828</v>
      </c>
      <c r="B22" s="17">
        <v>-54048081</v>
      </c>
      <c r="C22" s="11"/>
      <c r="D22" s="17">
        <v>30675367</v>
      </c>
      <c r="E22" s="3"/>
      <c r="F22" s="3"/>
      <c r="G22" s="3"/>
      <c r="H22" s="3"/>
      <c r="I22" s="3"/>
      <c r="J22" s="3"/>
      <c r="K22" s="3"/>
      <c r="L22" s="3"/>
    </row>
    <row r="23" spans="1:12" s="15" customFormat="1" ht="28.5" customHeight="1">
      <c r="A23" s="19" t="s">
        <v>1829</v>
      </c>
      <c r="B23" s="17">
        <v>22183923</v>
      </c>
      <c r="C23" s="11"/>
      <c r="D23" s="17">
        <v>-27407473</v>
      </c>
      <c r="E23" s="3"/>
      <c r="F23" s="3"/>
      <c r="G23" s="3"/>
      <c r="H23" s="3"/>
      <c r="I23" s="3"/>
      <c r="J23" s="3"/>
      <c r="K23" s="3"/>
      <c r="L23" s="3"/>
    </row>
    <row r="24" spans="1:12" s="15" customFormat="1" ht="14.25" customHeight="1">
      <c r="A24" s="19" t="s">
        <v>1830</v>
      </c>
      <c r="B24" s="17">
        <v>-26338578</v>
      </c>
      <c r="C24" s="11"/>
      <c r="D24" s="17">
        <v>18072225</v>
      </c>
      <c r="E24" s="3"/>
      <c r="F24" s="3"/>
      <c r="G24" s="3"/>
      <c r="H24" s="3"/>
      <c r="I24" s="3"/>
      <c r="J24" s="3"/>
      <c r="K24" s="3"/>
      <c r="L24" s="3"/>
    </row>
    <row r="25" spans="1:12" s="15" customFormat="1" ht="14.25" customHeight="1">
      <c r="A25" s="20" t="s">
        <v>1831</v>
      </c>
      <c r="B25" s="11">
        <f>SUM(B26:B28)</f>
        <v>24792648</v>
      </c>
      <c r="C25" s="11"/>
      <c r="D25" s="11">
        <f>SUM(D26:D28)</f>
        <v>27497930</v>
      </c>
      <c r="E25" s="3"/>
      <c r="F25" s="3"/>
      <c r="G25" s="3"/>
      <c r="H25" s="3"/>
      <c r="I25" s="3"/>
      <c r="J25" s="3"/>
      <c r="K25" s="3"/>
      <c r="L25" s="3"/>
    </row>
    <row r="26" spans="1:12" s="15" customFormat="1" ht="14.25" customHeight="1">
      <c r="A26" s="19" t="s">
        <v>1832</v>
      </c>
      <c r="B26" s="17">
        <v>-670347</v>
      </c>
      <c r="C26" s="17"/>
      <c r="D26" s="17">
        <v>7713361</v>
      </c>
      <c r="E26" s="3"/>
      <c r="F26" s="3"/>
      <c r="G26" s="3"/>
      <c r="H26" s="3"/>
      <c r="I26" s="3"/>
      <c r="J26" s="3"/>
      <c r="K26" s="3"/>
      <c r="L26" s="3"/>
    </row>
    <row r="27" spans="1:12" s="15" customFormat="1" ht="15.75" customHeight="1">
      <c r="A27" s="19" t="s">
        <v>1833</v>
      </c>
      <c r="B27" s="17">
        <v>17833587</v>
      </c>
      <c r="C27" s="11"/>
      <c r="D27" s="17">
        <v>9532397</v>
      </c>
      <c r="E27" s="3"/>
      <c r="F27" s="3"/>
      <c r="G27" s="3"/>
      <c r="H27" s="3"/>
      <c r="I27" s="3"/>
      <c r="J27" s="3"/>
      <c r="K27" s="3"/>
      <c r="L27" s="3"/>
    </row>
    <row r="28" spans="1:12" s="15" customFormat="1" ht="26.25" customHeight="1">
      <c r="A28" s="19" t="s">
        <v>1829</v>
      </c>
      <c r="B28" s="17">
        <v>7629408</v>
      </c>
      <c r="C28" s="11"/>
      <c r="D28" s="17">
        <v>10252172</v>
      </c>
      <c r="E28" s="3"/>
      <c r="F28" s="3"/>
      <c r="G28" s="3"/>
      <c r="H28" s="3"/>
      <c r="I28" s="3"/>
      <c r="J28" s="3"/>
      <c r="K28" s="3"/>
      <c r="L28" s="3"/>
    </row>
    <row r="29" spans="1:12" s="15" customFormat="1" ht="25.5" customHeight="1">
      <c r="A29" s="20" t="s">
        <v>1834</v>
      </c>
      <c r="B29" s="11">
        <f>15131136-4149839+4129695</f>
        <v>15110992</v>
      </c>
      <c r="C29" s="11"/>
      <c r="D29" s="11">
        <f>-29030085+8535816</f>
        <v>-20494269</v>
      </c>
      <c r="E29" s="3"/>
      <c r="F29" s="3"/>
      <c r="G29" s="3"/>
      <c r="H29" s="3"/>
      <c r="I29" s="3"/>
      <c r="J29" s="3"/>
      <c r="K29" s="3"/>
      <c r="L29" s="3"/>
    </row>
    <row r="30" spans="1:12" s="15" customFormat="1" ht="15" customHeight="1">
      <c r="A30" s="21" t="s">
        <v>1835</v>
      </c>
      <c r="B30" s="9">
        <v>13163852</v>
      </c>
      <c r="C30" s="9">
        <v>168074841</v>
      </c>
      <c r="D30" s="9">
        <v>127388885</v>
      </c>
      <c r="E30" s="3"/>
      <c r="F30" s="3"/>
      <c r="G30" s="3"/>
      <c r="H30" s="3"/>
      <c r="I30" s="3"/>
      <c r="J30" s="3"/>
      <c r="K30" s="3"/>
      <c r="L30" s="3"/>
    </row>
    <row r="31" spans="1:12" s="15" customFormat="1" ht="18.75" customHeight="1">
      <c r="A31" s="22"/>
      <c r="B31" s="23"/>
      <c r="C31" s="23"/>
      <c r="D31" s="23"/>
      <c r="E31" s="7"/>
      <c r="F31" s="7"/>
      <c r="G31" s="7"/>
      <c r="H31" s="7"/>
      <c r="I31" s="7"/>
      <c r="J31" s="7"/>
      <c r="K31" s="7"/>
      <c r="L31" s="7"/>
    </row>
    <row r="32" spans="1:12" s="15" customFormat="1" ht="12.75" customHeight="1">
      <c r="A32" s="22"/>
      <c r="B32" s="23"/>
      <c r="C32" s="23"/>
      <c r="D32" s="23"/>
      <c r="E32" s="7"/>
      <c r="F32" s="7"/>
      <c r="G32" s="7"/>
      <c r="H32" s="7"/>
      <c r="I32" s="7"/>
      <c r="J32" s="7"/>
      <c r="K32" s="7"/>
      <c r="L32" s="7"/>
    </row>
    <row r="33" spans="1:12" s="15" customFormat="1" ht="12">
      <c r="A33" s="22"/>
      <c r="B33" s="23"/>
      <c r="C33" s="23"/>
      <c r="D33" s="23"/>
      <c r="E33" s="7"/>
      <c r="F33" s="7"/>
      <c r="G33" s="7"/>
      <c r="H33" s="7"/>
      <c r="I33" s="7"/>
      <c r="J33" s="7"/>
      <c r="K33" s="7"/>
      <c r="L33" s="7"/>
    </row>
    <row r="35" spans="1:12" s="29" customFormat="1" ht="12.75">
      <c r="A35" s="26" t="s">
        <v>1836</v>
      </c>
      <c r="B35" s="27"/>
      <c r="C35" s="27"/>
      <c r="D35" s="27" t="s">
        <v>1837</v>
      </c>
      <c r="E35" s="28"/>
      <c r="F35" s="28"/>
      <c r="G35" s="28"/>
      <c r="H35" s="28"/>
      <c r="I35" s="28"/>
      <c r="J35" s="28"/>
      <c r="K35" s="28"/>
      <c r="L35" s="28"/>
    </row>
    <row r="37" spans="1:12" s="29" customFormat="1" ht="12.75">
      <c r="A37" s="26"/>
      <c r="B37" s="27"/>
      <c r="C37" s="27"/>
      <c r="D37" s="27"/>
      <c r="E37" s="28"/>
      <c r="F37" s="28"/>
      <c r="G37" s="28"/>
      <c r="H37" s="28"/>
      <c r="I37" s="28"/>
      <c r="J37" s="28"/>
      <c r="K37" s="28"/>
      <c r="L37" s="28"/>
    </row>
    <row r="39" spans="1:12" ht="12.75">
      <c r="A39" s="30"/>
      <c r="B39" s="31"/>
      <c r="C39" s="31"/>
      <c r="D39" s="31"/>
      <c r="E39" s="3"/>
      <c r="F39" s="3"/>
      <c r="G39" s="3"/>
      <c r="H39" s="3"/>
      <c r="I39" s="3"/>
      <c r="J39" s="3"/>
      <c r="K39" s="3"/>
      <c r="L39" s="3"/>
    </row>
    <row r="40" spans="1:12" s="29" customFormat="1" ht="12.75">
      <c r="A40" s="28" t="s">
        <v>1838</v>
      </c>
      <c r="B40" s="32"/>
      <c r="C40" s="32"/>
      <c r="D40" s="32" t="s">
        <v>1839</v>
      </c>
      <c r="E40" s="28"/>
      <c r="F40" s="28"/>
      <c r="G40" s="28"/>
      <c r="H40" s="28"/>
      <c r="I40" s="28"/>
      <c r="J40" s="28"/>
      <c r="K40" s="28"/>
      <c r="L40" s="28"/>
    </row>
    <row r="41" spans="1:12" ht="12.75">
      <c r="A41" s="30"/>
      <c r="B41" s="32"/>
      <c r="C41" s="32"/>
      <c r="D41" s="32"/>
      <c r="E41" s="3"/>
      <c r="F41" s="3"/>
      <c r="G41" s="3"/>
      <c r="H41" s="3"/>
      <c r="I41" s="3"/>
      <c r="J41" s="3"/>
      <c r="K41" s="3"/>
      <c r="L41" s="3"/>
    </row>
    <row r="42" spans="1:12" ht="12.75">
      <c r="A42" s="30"/>
      <c r="B42" s="31"/>
      <c r="C42" s="31"/>
      <c r="D42" s="31"/>
      <c r="E42" s="3"/>
      <c r="F42" s="3"/>
      <c r="G42" s="3"/>
      <c r="H42" s="3"/>
      <c r="I42" s="3"/>
      <c r="J42" s="3"/>
      <c r="K42" s="3"/>
      <c r="L42" s="3"/>
    </row>
    <row r="43" spans="1:12" ht="12.75">
      <c r="A43" s="30"/>
      <c r="B43" s="32"/>
      <c r="C43" s="32"/>
      <c r="D43" s="32"/>
      <c r="E43" s="3"/>
      <c r="F43" s="3"/>
      <c r="G43" s="3"/>
      <c r="H43" s="3"/>
      <c r="I43" s="3"/>
      <c r="J43" s="3"/>
      <c r="K43" s="3"/>
      <c r="L43" s="3"/>
    </row>
    <row r="44" spans="1:12" ht="12.75">
      <c r="A44" s="30"/>
      <c r="B44" s="31"/>
      <c r="C44" s="31"/>
      <c r="D44" s="31"/>
      <c r="E44" s="3"/>
      <c r="F44" s="3"/>
      <c r="G44" s="3"/>
      <c r="H44" s="3"/>
      <c r="I44" s="3"/>
      <c r="J44" s="3"/>
      <c r="K44" s="3"/>
      <c r="L44" s="3"/>
    </row>
    <row r="45" spans="1:12" ht="12.75">
      <c r="A45" s="30"/>
      <c r="B45" s="31"/>
      <c r="C45" s="31"/>
      <c r="D45" s="31"/>
      <c r="E45" s="3"/>
      <c r="F45" s="3"/>
      <c r="G45" s="3"/>
      <c r="H45" s="3"/>
      <c r="I45" s="3"/>
      <c r="J45" s="3"/>
      <c r="K45" s="3"/>
      <c r="L45" s="3"/>
    </row>
    <row r="46" spans="1:12" ht="12.75">
      <c r="A46" s="30"/>
      <c r="B46" s="31"/>
      <c r="C46" s="31"/>
      <c r="D46" s="31"/>
      <c r="E46" s="3"/>
      <c r="F46" s="3"/>
      <c r="G46" s="3"/>
      <c r="H46" s="3"/>
      <c r="I46" s="3"/>
      <c r="J46" s="3"/>
      <c r="K46" s="3"/>
      <c r="L46" s="3"/>
    </row>
    <row r="47" spans="1:12" ht="12.75">
      <c r="A47" s="30"/>
      <c r="B47" s="31"/>
      <c r="C47" s="31"/>
      <c r="D47" s="33"/>
      <c r="E47" s="34"/>
      <c r="F47" s="34"/>
      <c r="G47" s="34"/>
      <c r="H47" s="34"/>
      <c r="I47" s="34"/>
      <c r="J47" s="34"/>
      <c r="K47" s="34"/>
      <c r="L47" s="34"/>
    </row>
    <row r="48" spans="1:12" ht="12.75">
      <c r="A48" s="30"/>
      <c r="B48" s="31"/>
      <c r="C48" s="31"/>
      <c r="D48" s="33"/>
      <c r="E48" s="34"/>
      <c r="F48" s="34"/>
      <c r="G48" s="34"/>
      <c r="H48" s="34"/>
      <c r="I48" s="34"/>
      <c r="J48" s="34"/>
      <c r="K48" s="34"/>
      <c r="L48" s="34"/>
    </row>
    <row r="49" spans="1:12" ht="12.75">
      <c r="A49" s="30"/>
      <c r="B49" s="31"/>
      <c r="C49" s="31"/>
      <c r="D49" s="33"/>
      <c r="E49" s="34"/>
      <c r="F49" s="34"/>
      <c r="G49" s="34"/>
      <c r="H49" s="34"/>
      <c r="I49" s="34"/>
      <c r="J49" s="34"/>
      <c r="K49" s="34"/>
      <c r="L49" s="34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selection activeCell="B18" sqref="B18"/>
    </sheetView>
  </sheetViews>
  <sheetFormatPr defaultColWidth="9.140625" defaultRowHeight="12.75"/>
  <cols>
    <col min="1" max="1" width="34.421875" style="129" customWidth="1"/>
    <col min="2" max="2" width="11.421875" style="129" customWidth="1"/>
    <col min="3" max="3" width="10.57421875" style="129" customWidth="1"/>
    <col min="4" max="5" width="11.28125" style="129" customWidth="1"/>
    <col min="6" max="6" width="9.7109375" style="129" customWidth="1"/>
    <col min="7" max="9" width="10.7109375" style="129" customWidth="1"/>
    <col min="10" max="10" width="11.28125" style="129" customWidth="1"/>
    <col min="11" max="11" width="10.8515625" style="129" customWidth="1"/>
    <col min="12" max="16384" width="9.140625" style="129" customWidth="1"/>
  </cols>
  <sheetData>
    <row r="1" spans="1:11" s="182" customFormat="1" ht="18">
      <c r="A1" s="181" t="s">
        <v>179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15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4"/>
    </row>
    <row r="3" spans="1:11" s="7" customFormat="1" ht="11.25">
      <c r="A3" s="185"/>
      <c r="B3" s="150" t="s">
        <v>180</v>
      </c>
      <c r="C3" s="150"/>
      <c r="D3" s="152" t="s">
        <v>80</v>
      </c>
      <c r="E3" s="186"/>
      <c r="F3" s="187" t="s">
        <v>80</v>
      </c>
      <c r="G3" s="155" t="s">
        <v>81</v>
      </c>
      <c r="H3" s="156"/>
      <c r="I3" s="156"/>
      <c r="J3" s="157"/>
      <c r="K3" s="158" t="s">
        <v>180</v>
      </c>
    </row>
    <row r="4" spans="1:11" s="7" customFormat="1" ht="11.25">
      <c r="A4" s="159" t="s">
        <v>181</v>
      </c>
      <c r="B4" s="160" t="s">
        <v>83</v>
      </c>
      <c r="C4" s="188"/>
      <c r="D4" s="160" t="s">
        <v>84</v>
      </c>
      <c r="E4" s="188"/>
      <c r="F4" s="46" t="s">
        <v>85</v>
      </c>
      <c r="G4" s="158" t="s">
        <v>180</v>
      </c>
      <c r="H4" s="158" t="s">
        <v>180</v>
      </c>
      <c r="I4" s="158" t="s">
        <v>86</v>
      </c>
      <c r="J4" s="158" t="s">
        <v>180</v>
      </c>
      <c r="K4" s="159" t="s">
        <v>87</v>
      </c>
    </row>
    <row r="5" spans="1:11" s="7" customFormat="1" ht="11.25">
      <c r="A5" s="159" t="s">
        <v>88</v>
      </c>
      <c r="B5" s="189"/>
      <c r="C5" s="189"/>
      <c r="D5" s="165" t="s">
        <v>89</v>
      </c>
      <c r="E5" s="188"/>
      <c r="F5" s="46" t="s">
        <v>90</v>
      </c>
      <c r="G5" s="159" t="s">
        <v>91</v>
      </c>
      <c r="H5" s="159" t="s">
        <v>92</v>
      </c>
      <c r="I5" s="159" t="s">
        <v>93</v>
      </c>
      <c r="J5" s="159" t="s">
        <v>94</v>
      </c>
      <c r="K5" s="159" t="s">
        <v>95</v>
      </c>
    </row>
    <row r="6" spans="1:11" s="7" customFormat="1" ht="11.25">
      <c r="A6" s="159"/>
      <c r="B6" s="159" t="s">
        <v>96</v>
      </c>
      <c r="C6" s="190"/>
      <c r="D6" s="159" t="s">
        <v>96</v>
      </c>
      <c r="E6" s="191" t="s">
        <v>97</v>
      </c>
      <c r="F6" s="46" t="s">
        <v>182</v>
      </c>
      <c r="G6" s="159" t="s">
        <v>99</v>
      </c>
      <c r="H6" s="159" t="s">
        <v>99</v>
      </c>
      <c r="I6" s="159" t="s">
        <v>100</v>
      </c>
      <c r="J6" s="159" t="s">
        <v>101</v>
      </c>
      <c r="K6" s="159" t="s">
        <v>102</v>
      </c>
    </row>
    <row r="7" spans="1:11" s="7" customFormat="1" ht="11.25">
      <c r="A7" s="159"/>
      <c r="B7" s="169" t="s">
        <v>103</v>
      </c>
      <c r="C7" s="169" t="s">
        <v>104</v>
      </c>
      <c r="D7" s="169" t="s">
        <v>103</v>
      </c>
      <c r="E7" s="43" t="s">
        <v>104</v>
      </c>
      <c r="F7" s="192" t="s">
        <v>104</v>
      </c>
      <c r="G7" s="159" t="s">
        <v>104</v>
      </c>
      <c r="H7" s="159" t="s">
        <v>104</v>
      </c>
      <c r="I7" s="159" t="s">
        <v>104</v>
      </c>
      <c r="J7" s="159" t="s">
        <v>104</v>
      </c>
      <c r="K7" s="169" t="s">
        <v>104</v>
      </c>
    </row>
    <row r="8" spans="1:11" s="3" customFormat="1" ht="12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39">
        <v>6</v>
      </c>
      <c r="G8" s="43">
        <v>7</v>
      </c>
      <c r="H8" s="43">
        <v>8</v>
      </c>
      <c r="I8" s="43">
        <v>9</v>
      </c>
      <c r="J8" s="43">
        <v>10</v>
      </c>
      <c r="K8" s="43">
        <v>11</v>
      </c>
    </row>
    <row r="9" spans="1:11" s="52" customFormat="1" ht="11.25">
      <c r="A9" s="171" t="s">
        <v>183</v>
      </c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s="52" customFormat="1" ht="11.25">
      <c r="A10" s="176" t="s">
        <v>106</v>
      </c>
      <c r="B10" s="54">
        <v>6137441</v>
      </c>
      <c r="C10" s="54">
        <v>2246303</v>
      </c>
      <c r="D10" s="54">
        <v>5113526</v>
      </c>
      <c r="E10" s="54">
        <v>1871550</v>
      </c>
      <c r="F10" s="54">
        <v>1283508</v>
      </c>
      <c r="G10" s="54">
        <v>1153580</v>
      </c>
      <c r="H10" s="54">
        <v>361378</v>
      </c>
      <c r="I10" s="54">
        <v>-204160</v>
      </c>
      <c r="J10" s="54">
        <v>50454</v>
      </c>
      <c r="K10" s="54">
        <v>4577</v>
      </c>
    </row>
    <row r="11" spans="1:11" s="52" customFormat="1" ht="11.25">
      <c r="A11" s="173" t="s">
        <v>107</v>
      </c>
      <c r="B11" s="174">
        <v>6137441</v>
      </c>
      <c r="C11" s="174">
        <v>2246303</v>
      </c>
      <c r="D11" s="174">
        <v>5113526</v>
      </c>
      <c r="E11" s="174">
        <v>1871550</v>
      </c>
      <c r="F11" s="174">
        <v>1283508</v>
      </c>
      <c r="G11" s="174">
        <v>1153580</v>
      </c>
      <c r="H11" s="174">
        <v>361378</v>
      </c>
      <c r="I11" s="174">
        <v>-204160</v>
      </c>
      <c r="J11" s="174">
        <v>50454</v>
      </c>
      <c r="K11" s="174">
        <v>4577</v>
      </c>
    </row>
    <row r="12" spans="1:11" s="52" customFormat="1" ht="11.25">
      <c r="A12" s="171" t="s">
        <v>184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 s="52" customFormat="1" ht="12.75" customHeight="1">
      <c r="A13" s="176" t="s">
        <v>185</v>
      </c>
      <c r="B13" s="54">
        <v>2236253</v>
      </c>
      <c r="C13" s="54">
        <v>1313834</v>
      </c>
      <c r="D13" s="54">
        <v>447251</v>
      </c>
      <c r="E13" s="54">
        <v>262767</v>
      </c>
      <c r="F13" s="54">
        <v>594827</v>
      </c>
      <c r="G13" s="54"/>
      <c r="H13" s="54">
        <v>273437</v>
      </c>
      <c r="I13" s="54">
        <v>-58623</v>
      </c>
      <c r="J13" s="54">
        <v>27641</v>
      </c>
      <c r="K13" s="54"/>
    </row>
    <row r="14" spans="1:11" s="52" customFormat="1" ht="12.75" customHeight="1">
      <c r="A14" s="176" t="s">
        <v>186</v>
      </c>
      <c r="B14" s="54">
        <v>299038</v>
      </c>
      <c r="C14" s="54">
        <v>175690</v>
      </c>
      <c r="D14" s="54"/>
      <c r="E14" s="54"/>
      <c r="F14" s="54">
        <v>198855</v>
      </c>
      <c r="G14" s="54"/>
      <c r="H14" s="54">
        <v>187062</v>
      </c>
      <c r="I14" s="54">
        <v>-11793</v>
      </c>
      <c r="J14" s="54">
        <v>14297</v>
      </c>
      <c r="K14" s="54"/>
    </row>
    <row r="15" spans="1:11" s="52" customFormat="1" ht="12.75" customHeight="1">
      <c r="A15" s="176" t="s">
        <v>187</v>
      </c>
      <c r="B15" s="54">
        <v>1738392</v>
      </c>
      <c r="C15" s="54">
        <v>1021333</v>
      </c>
      <c r="D15" s="54">
        <v>347678</v>
      </c>
      <c r="E15" s="54">
        <v>204267</v>
      </c>
      <c r="F15" s="54">
        <v>462400</v>
      </c>
      <c r="G15" s="54"/>
      <c r="H15" s="54">
        <v>212420</v>
      </c>
      <c r="I15" s="54">
        <v>-45713</v>
      </c>
      <c r="J15" s="54">
        <v>23730</v>
      </c>
      <c r="K15" s="54"/>
    </row>
    <row r="16" spans="1:11" s="52" customFormat="1" ht="12.75" customHeight="1">
      <c r="A16" s="176" t="s">
        <v>188</v>
      </c>
      <c r="B16" s="54">
        <v>5000000</v>
      </c>
      <c r="C16" s="54">
        <v>2937580</v>
      </c>
      <c r="D16" s="54">
        <v>4688044</v>
      </c>
      <c r="E16" s="54">
        <v>2754302</v>
      </c>
      <c r="F16" s="54">
        <v>3338140</v>
      </c>
      <c r="G16" s="54"/>
      <c r="H16" s="54">
        <v>194161</v>
      </c>
      <c r="I16" s="54">
        <v>-389677</v>
      </c>
      <c r="J16" s="54">
        <v>221658</v>
      </c>
      <c r="K16" s="54"/>
    </row>
    <row r="17" spans="1:11" s="52" customFormat="1" ht="12.75" customHeight="1">
      <c r="A17" s="176" t="s">
        <v>189</v>
      </c>
      <c r="B17" s="54">
        <v>1738392</v>
      </c>
      <c r="C17" s="54">
        <v>1021333</v>
      </c>
      <c r="D17" s="54"/>
      <c r="E17" s="54"/>
      <c r="F17" s="54">
        <v>1156000</v>
      </c>
      <c r="G17" s="54"/>
      <c r="H17" s="54">
        <v>795108</v>
      </c>
      <c r="I17" s="54">
        <v>-360892</v>
      </c>
      <c r="J17" s="54">
        <v>32962</v>
      </c>
      <c r="K17" s="54"/>
    </row>
    <row r="18" spans="1:11" s="52" customFormat="1" ht="12.75" customHeight="1">
      <c r="A18" s="176" t="s">
        <v>190</v>
      </c>
      <c r="B18" s="54">
        <v>15000000</v>
      </c>
      <c r="C18" s="54">
        <v>8812740</v>
      </c>
      <c r="D18" s="54">
        <v>8679951</v>
      </c>
      <c r="E18" s="54">
        <v>5099610</v>
      </c>
      <c r="F18" s="54">
        <v>486374</v>
      </c>
      <c r="G18" s="54">
        <v>4934559</v>
      </c>
      <c r="H18" s="54"/>
      <c r="I18" s="54">
        <v>-321323</v>
      </c>
      <c r="J18" s="54">
        <v>113310</v>
      </c>
      <c r="K18" s="54">
        <v>3713130</v>
      </c>
    </row>
    <row r="19" spans="1:11" s="52" customFormat="1" ht="11.25">
      <c r="A19" s="52" t="s">
        <v>191</v>
      </c>
      <c r="B19" s="54">
        <v>6000000</v>
      </c>
      <c r="C19" s="54">
        <v>3525096</v>
      </c>
      <c r="D19" s="54">
        <v>1482325</v>
      </c>
      <c r="E19" s="54">
        <v>870890</v>
      </c>
      <c r="F19" s="54">
        <v>334500</v>
      </c>
      <c r="G19" s="54">
        <v>595700</v>
      </c>
      <c r="H19" s="54"/>
      <c r="I19" s="54">
        <v>-59310</v>
      </c>
      <c r="J19" s="54">
        <v>20326</v>
      </c>
      <c r="K19" s="54">
        <v>2654206</v>
      </c>
    </row>
    <row r="20" spans="1:11" s="52" customFormat="1" ht="11.25">
      <c r="A20" s="176" t="s">
        <v>192</v>
      </c>
      <c r="B20" s="54">
        <v>7840024</v>
      </c>
      <c r="C20" s="54">
        <v>4606139</v>
      </c>
      <c r="D20" s="54">
        <v>2364749</v>
      </c>
      <c r="E20" s="54">
        <v>1389328</v>
      </c>
      <c r="F20" s="54"/>
      <c r="G20" s="54">
        <v>1410200</v>
      </c>
      <c r="H20" s="54"/>
      <c r="I20" s="54">
        <v>-20872</v>
      </c>
      <c r="J20" s="54">
        <v>1376</v>
      </c>
      <c r="K20" s="54">
        <v>3216811</v>
      </c>
    </row>
    <row r="21" spans="1:11" s="52" customFormat="1" ht="11.25">
      <c r="A21" s="52" t="s">
        <v>193</v>
      </c>
      <c r="B21" s="54">
        <v>34000000</v>
      </c>
      <c r="C21" s="54">
        <v>19975544</v>
      </c>
      <c r="D21" s="54"/>
      <c r="E21" s="54"/>
      <c r="F21" s="54"/>
      <c r="G21" s="54"/>
      <c r="H21" s="54"/>
      <c r="I21" s="54"/>
      <c r="J21" s="54"/>
      <c r="K21" s="54">
        <v>19975544</v>
      </c>
    </row>
    <row r="22" spans="1:11" s="52" customFormat="1" ht="11.25">
      <c r="A22" s="176" t="s">
        <v>194</v>
      </c>
      <c r="B22" s="54">
        <v>4286608</v>
      </c>
      <c r="C22" s="54">
        <v>2518451</v>
      </c>
      <c r="D22" s="54"/>
      <c r="E22" s="54"/>
      <c r="F22" s="54"/>
      <c r="G22" s="54"/>
      <c r="H22" s="54"/>
      <c r="I22" s="54"/>
      <c r="J22" s="54"/>
      <c r="K22" s="54">
        <v>2518451</v>
      </c>
    </row>
    <row r="23" spans="1:11" s="52" customFormat="1" ht="11.25">
      <c r="A23" s="173" t="s">
        <v>127</v>
      </c>
      <c r="B23" s="174">
        <v>78138707</v>
      </c>
      <c r="C23" s="174">
        <v>45907740</v>
      </c>
      <c r="D23" s="174">
        <v>18009998</v>
      </c>
      <c r="E23" s="174">
        <v>10581164</v>
      </c>
      <c r="F23" s="174">
        <v>6571096</v>
      </c>
      <c r="G23" s="174">
        <v>6940459</v>
      </c>
      <c r="H23" s="174">
        <v>1662188</v>
      </c>
      <c r="I23" s="174">
        <v>-1268203</v>
      </c>
      <c r="J23" s="174">
        <v>455300</v>
      </c>
      <c r="K23" s="174">
        <v>32078142</v>
      </c>
    </row>
    <row r="24" spans="1:11" s="52" customFormat="1" ht="11.25">
      <c r="A24" s="171" t="s">
        <v>195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</row>
    <row r="25" spans="1:11" s="52" customFormat="1" ht="11.25">
      <c r="A25" s="193" t="s">
        <v>196</v>
      </c>
      <c r="B25" s="194">
        <v>800643251</v>
      </c>
      <c r="C25" s="194">
        <v>4555660</v>
      </c>
      <c r="D25" s="194">
        <v>160128650</v>
      </c>
      <c r="E25" s="194">
        <v>911132</v>
      </c>
      <c r="F25" s="194">
        <v>1582071</v>
      </c>
      <c r="G25" s="194"/>
      <c r="H25" s="194">
        <v>813454</v>
      </c>
      <c r="I25" s="194">
        <v>142515</v>
      </c>
      <c r="J25" s="194">
        <v>68329</v>
      </c>
      <c r="K25" s="194"/>
    </row>
    <row r="26" spans="1:11" s="52" customFormat="1" ht="11.25">
      <c r="A26" s="173" t="s">
        <v>132</v>
      </c>
      <c r="B26" s="174">
        <v>800643251</v>
      </c>
      <c r="C26" s="174">
        <v>4555660</v>
      </c>
      <c r="D26" s="174">
        <v>160128650</v>
      </c>
      <c r="E26" s="174">
        <v>911132</v>
      </c>
      <c r="F26" s="174">
        <v>1582071</v>
      </c>
      <c r="G26" s="174"/>
      <c r="H26" s="174">
        <v>813454</v>
      </c>
      <c r="I26" s="174">
        <v>142515</v>
      </c>
      <c r="J26" s="174">
        <v>68329</v>
      </c>
      <c r="K26" s="174"/>
    </row>
    <row r="27" spans="1:11" s="52" customFormat="1" ht="11.25">
      <c r="A27" s="171" t="s">
        <v>197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s="52" customFormat="1" ht="11.25">
      <c r="A28" s="176" t="s">
        <v>198</v>
      </c>
      <c r="B28" s="54">
        <v>400000</v>
      </c>
      <c r="C28" s="54">
        <v>400000</v>
      </c>
      <c r="D28" s="54">
        <v>231584</v>
      </c>
      <c r="E28" s="54">
        <v>231584</v>
      </c>
      <c r="F28" s="54">
        <v>315792</v>
      </c>
      <c r="G28" s="54"/>
      <c r="H28" s="54">
        <v>84208</v>
      </c>
      <c r="I28" s="54"/>
      <c r="J28" s="54">
        <v>19721</v>
      </c>
      <c r="K28" s="54"/>
    </row>
    <row r="29" spans="1:11" s="52" customFormat="1" ht="11.25">
      <c r="A29" s="173" t="s">
        <v>199</v>
      </c>
      <c r="B29" s="174">
        <v>400000</v>
      </c>
      <c r="C29" s="174">
        <v>400000</v>
      </c>
      <c r="D29" s="174">
        <v>231584</v>
      </c>
      <c r="E29" s="174">
        <v>231584</v>
      </c>
      <c r="F29" s="174">
        <v>315792</v>
      </c>
      <c r="G29" s="174"/>
      <c r="H29" s="174">
        <v>84208</v>
      </c>
      <c r="I29" s="174"/>
      <c r="J29" s="174">
        <v>19721</v>
      </c>
      <c r="K29" s="174"/>
    </row>
    <row r="30" spans="1:11" s="52" customFormat="1" ht="11.25">
      <c r="A30" s="171" t="s">
        <v>200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spans="1:11" s="52" customFormat="1" ht="12.75" customHeight="1">
      <c r="A31" s="176" t="s">
        <v>201</v>
      </c>
      <c r="B31" s="54">
        <v>1269035</v>
      </c>
      <c r="C31" s="54">
        <v>739848</v>
      </c>
      <c r="D31" s="54">
        <v>1269035</v>
      </c>
      <c r="E31" s="54">
        <v>739847</v>
      </c>
      <c r="F31" s="54">
        <v>535983</v>
      </c>
      <c r="G31" s="54">
        <v>191071</v>
      </c>
      <c r="H31" s="54"/>
      <c r="I31" s="54">
        <v>12793</v>
      </c>
      <c r="J31" s="54">
        <v>50582</v>
      </c>
      <c r="K31" s="54"/>
    </row>
    <row r="32" spans="1:11" s="52" customFormat="1" ht="12.75" customHeight="1">
      <c r="A32" s="176" t="s">
        <v>202</v>
      </c>
      <c r="B32" s="54">
        <v>10445962</v>
      </c>
      <c r="C32" s="54">
        <v>6089996</v>
      </c>
      <c r="D32" s="54">
        <v>6240632</v>
      </c>
      <c r="E32" s="54">
        <v>3638288</v>
      </c>
      <c r="F32" s="54">
        <v>4344834</v>
      </c>
      <c r="G32" s="54"/>
      <c r="H32" s="54">
        <v>474898</v>
      </c>
      <c r="I32" s="54">
        <v>-231648</v>
      </c>
      <c r="J32" s="54">
        <v>254525</v>
      </c>
      <c r="K32" s="54"/>
    </row>
    <row r="33" spans="1:11" s="52" customFormat="1" ht="11.25">
      <c r="A33" s="52" t="s">
        <v>203</v>
      </c>
      <c r="B33" s="54">
        <v>5518960</v>
      </c>
      <c r="C33" s="54">
        <v>3217554</v>
      </c>
      <c r="D33" s="54">
        <v>3863257</v>
      </c>
      <c r="E33" s="54">
        <v>2252279</v>
      </c>
      <c r="F33" s="54">
        <v>2826257</v>
      </c>
      <c r="G33" s="54"/>
      <c r="H33" s="54">
        <v>642413</v>
      </c>
      <c r="I33" s="54">
        <v>68435</v>
      </c>
      <c r="J33" s="54">
        <v>217152</v>
      </c>
      <c r="K33" s="54"/>
    </row>
    <row r="34" spans="1:11" s="52" customFormat="1" ht="11.25">
      <c r="A34" s="176" t="s">
        <v>204</v>
      </c>
      <c r="B34" s="54">
        <v>34100000</v>
      </c>
      <c r="C34" s="54">
        <v>19880300</v>
      </c>
      <c r="D34" s="54">
        <v>13142193</v>
      </c>
      <c r="E34" s="54">
        <v>7661899</v>
      </c>
      <c r="F34" s="54">
        <v>3704599</v>
      </c>
      <c r="G34" s="54">
        <v>3882566</v>
      </c>
      <c r="H34" s="54"/>
      <c r="I34" s="54">
        <v>74734</v>
      </c>
      <c r="J34" s="54">
        <v>114223</v>
      </c>
      <c r="K34" s="54">
        <v>12218401</v>
      </c>
    </row>
    <row r="35" spans="1:11" s="52" customFormat="1" ht="11.25">
      <c r="A35" s="176" t="s">
        <v>205</v>
      </c>
      <c r="B35" s="54">
        <v>22500000</v>
      </c>
      <c r="C35" s="54">
        <v>13117500</v>
      </c>
      <c r="D35" s="54">
        <v>5904555</v>
      </c>
      <c r="E35" s="54">
        <v>3442356</v>
      </c>
      <c r="F35" s="54">
        <v>1457450</v>
      </c>
      <c r="G35" s="54">
        <v>1968725</v>
      </c>
      <c r="H35" s="54"/>
      <c r="I35" s="54">
        <v>16181</v>
      </c>
      <c r="J35" s="54">
        <v>167771</v>
      </c>
      <c r="K35" s="54">
        <v>9675144</v>
      </c>
    </row>
    <row r="36" spans="1:11" s="52" customFormat="1" ht="11.25">
      <c r="A36" s="52" t="s">
        <v>206</v>
      </c>
      <c r="B36" s="54">
        <v>3473200</v>
      </c>
      <c r="C36" s="54">
        <v>2024876</v>
      </c>
      <c r="D36" s="54">
        <v>2473200</v>
      </c>
      <c r="E36" s="54">
        <v>1441876</v>
      </c>
      <c r="F36" s="54">
        <v>1691751</v>
      </c>
      <c r="G36" s="54"/>
      <c r="H36" s="54">
        <v>291500</v>
      </c>
      <c r="I36" s="54">
        <v>41625</v>
      </c>
      <c r="J36" s="54">
        <v>125492</v>
      </c>
      <c r="K36" s="54"/>
    </row>
    <row r="37" spans="1:11" s="52" customFormat="1" ht="12.75" customHeight="1">
      <c r="A37" s="176" t="s">
        <v>207</v>
      </c>
      <c r="B37" s="54">
        <v>23500000</v>
      </c>
      <c r="C37" s="54">
        <v>13700500</v>
      </c>
      <c r="D37" s="54">
        <v>22187286</v>
      </c>
      <c r="E37" s="54">
        <v>12935188</v>
      </c>
      <c r="F37" s="54">
        <v>9545840</v>
      </c>
      <c r="G37" s="54">
        <v>3196326</v>
      </c>
      <c r="H37" s="54"/>
      <c r="I37" s="54">
        <v>193022</v>
      </c>
      <c r="J37" s="54"/>
      <c r="K37" s="54">
        <v>765312</v>
      </c>
    </row>
    <row r="38" spans="1:11" s="52" customFormat="1" ht="11.25">
      <c r="A38" s="52" t="s">
        <v>208</v>
      </c>
      <c r="B38" s="54">
        <v>12000000</v>
      </c>
      <c r="C38" s="54">
        <v>6996000</v>
      </c>
      <c r="D38" s="54">
        <v>9600000</v>
      </c>
      <c r="E38" s="54">
        <v>5596800</v>
      </c>
      <c r="F38" s="54">
        <v>5462400</v>
      </c>
      <c r="G38" s="54"/>
      <c r="H38" s="54"/>
      <c r="I38" s="54">
        <v>134400</v>
      </c>
      <c r="J38" s="54">
        <v>27893</v>
      </c>
      <c r="K38" s="54"/>
    </row>
    <row r="39" spans="1:11" s="52" customFormat="1" ht="11.25">
      <c r="A39" s="176" t="s">
        <v>209</v>
      </c>
      <c r="B39" s="54">
        <v>2450000</v>
      </c>
      <c r="C39" s="54">
        <v>1428350</v>
      </c>
      <c r="D39" s="54">
        <v>2021250</v>
      </c>
      <c r="E39" s="54">
        <v>1178389</v>
      </c>
      <c r="F39" s="54">
        <v>1289496</v>
      </c>
      <c r="G39" s="54"/>
      <c r="H39" s="54">
        <v>142739</v>
      </c>
      <c r="I39" s="54">
        <v>31632</v>
      </c>
      <c r="J39" s="54">
        <v>85673</v>
      </c>
      <c r="K39" s="54"/>
    </row>
    <row r="40" spans="1:11" s="52" customFormat="1" ht="11.25">
      <c r="A40" s="52" t="s">
        <v>210</v>
      </c>
      <c r="B40" s="54">
        <v>6700000</v>
      </c>
      <c r="C40" s="54">
        <v>3906100</v>
      </c>
      <c r="D40" s="54">
        <v>6700000</v>
      </c>
      <c r="E40" s="54">
        <v>3906100</v>
      </c>
      <c r="F40" s="54">
        <v>1946309</v>
      </c>
      <c r="G40" s="54">
        <v>1886713</v>
      </c>
      <c r="H40" s="54"/>
      <c r="I40" s="54">
        <v>73078</v>
      </c>
      <c r="J40" s="54">
        <v>268096</v>
      </c>
      <c r="K40" s="54"/>
    </row>
    <row r="41" spans="1:11" s="52" customFormat="1" ht="11.25">
      <c r="A41" s="176" t="s">
        <v>211</v>
      </c>
      <c r="B41" s="54">
        <v>20500000</v>
      </c>
      <c r="C41" s="54">
        <v>11951500</v>
      </c>
      <c r="D41" s="54"/>
      <c r="E41" s="54"/>
      <c r="F41" s="54"/>
      <c r="G41" s="54"/>
      <c r="H41" s="54"/>
      <c r="I41" s="54"/>
      <c r="J41" s="54"/>
      <c r="K41" s="54">
        <v>11951500</v>
      </c>
    </row>
    <row r="42" spans="1:11" s="52" customFormat="1" ht="11.25">
      <c r="A42" s="176" t="s">
        <v>212</v>
      </c>
      <c r="B42" s="54">
        <v>9700000</v>
      </c>
      <c r="C42" s="54">
        <v>5655100</v>
      </c>
      <c r="D42" s="54">
        <v>9700000</v>
      </c>
      <c r="E42" s="54">
        <v>5655100</v>
      </c>
      <c r="F42" s="54"/>
      <c r="G42" s="54">
        <v>5739897</v>
      </c>
      <c r="H42" s="54"/>
      <c r="I42" s="54">
        <v>-84797</v>
      </c>
      <c r="J42" s="54"/>
      <c r="K42" s="54"/>
    </row>
    <row r="43" spans="1:11" s="52" customFormat="1" ht="11.25">
      <c r="A43" s="52" t="s">
        <v>213</v>
      </c>
      <c r="B43" s="54">
        <v>1285956</v>
      </c>
      <c r="C43" s="54">
        <v>749712</v>
      </c>
      <c r="D43" s="54">
        <v>538046</v>
      </c>
      <c r="E43" s="54">
        <v>313681</v>
      </c>
      <c r="F43" s="54"/>
      <c r="G43" s="54">
        <v>313734</v>
      </c>
      <c r="H43" s="54"/>
      <c r="I43" s="54">
        <v>-53</v>
      </c>
      <c r="J43" s="54">
        <v>2746</v>
      </c>
      <c r="K43" s="54">
        <v>436031</v>
      </c>
    </row>
    <row r="44" spans="1:11" s="52" customFormat="1" ht="11.25">
      <c r="A44" s="176" t="s">
        <v>214</v>
      </c>
      <c r="B44" s="54">
        <v>6000000</v>
      </c>
      <c r="C44" s="54">
        <v>3498000</v>
      </c>
      <c r="D44" s="54">
        <v>6000000</v>
      </c>
      <c r="E44" s="54">
        <v>3498000</v>
      </c>
      <c r="F44" s="54"/>
      <c r="G44" s="54">
        <v>3588000</v>
      </c>
      <c r="H44" s="54"/>
      <c r="I44" s="54">
        <v>-90000</v>
      </c>
      <c r="J44" s="54"/>
      <c r="K44" s="54"/>
    </row>
    <row r="45" spans="1:11" s="52" customFormat="1" ht="11.25">
      <c r="A45" s="173" t="s">
        <v>167</v>
      </c>
      <c r="B45" s="174">
        <v>159443113</v>
      </c>
      <c r="C45" s="174">
        <v>92955336</v>
      </c>
      <c r="D45" s="174">
        <v>89639454</v>
      </c>
      <c r="E45" s="174">
        <v>52259803</v>
      </c>
      <c r="F45" s="174">
        <v>32804919</v>
      </c>
      <c r="G45" s="174">
        <v>20767032</v>
      </c>
      <c r="H45" s="174">
        <v>1551550</v>
      </c>
      <c r="I45" s="174">
        <v>239402</v>
      </c>
      <c r="J45" s="174">
        <v>1314153</v>
      </c>
      <c r="K45" s="174">
        <v>35046388</v>
      </c>
    </row>
    <row r="46" spans="1:11" s="52" customFormat="1" ht="15.75" customHeight="1">
      <c r="A46" s="173" t="s">
        <v>173</v>
      </c>
      <c r="B46" s="178" t="s">
        <v>174</v>
      </c>
      <c r="C46" s="174">
        <v>146065039</v>
      </c>
      <c r="D46" s="178" t="s">
        <v>174</v>
      </c>
      <c r="E46" s="174">
        <v>65855233</v>
      </c>
      <c r="F46" s="174">
        <v>42557386</v>
      </c>
      <c r="G46" s="174">
        <v>28861071</v>
      </c>
      <c r="H46" s="174">
        <v>4472778</v>
      </c>
      <c r="I46" s="174">
        <v>-1090446</v>
      </c>
      <c r="J46" s="174">
        <v>1907957</v>
      </c>
      <c r="K46" s="174">
        <v>67129107</v>
      </c>
    </row>
    <row r="47" spans="1:7" s="197" customFormat="1" ht="12" customHeight="1">
      <c r="A47" s="195" t="s">
        <v>215</v>
      </c>
      <c r="B47" s="52"/>
      <c r="G47" s="179" t="s">
        <v>216</v>
      </c>
    </row>
    <row r="48" spans="1:7" s="52" customFormat="1" ht="12" customHeight="1">
      <c r="A48" s="179" t="s">
        <v>175</v>
      </c>
      <c r="G48" s="179" t="s">
        <v>217</v>
      </c>
    </row>
    <row r="49" spans="1:7" s="61" customFormat="1" ht="12" customHeight="1">
      <c r="A49" s="179" t="s">
        <v>218</v>
      </c>
      <c r="G49" s="179" t="s">
        <v>219</v>
      </c>
    </row>
    <row r="50" spans="1:7" s="197" customFormat="1" ht="13.5" customHeight="1">
      <c r="A50" s="179" t="s">
        <v>220</v>
      </c>
      <c r="G50" s="179" t="s">
        <v>221</v>
      </c>
    </row>
    <row r="51" s="3" customFormat="1" ht="13.5" customHeight="1"/>
    <row r="53" s="3" customFormat="1" ht="12.75"/>
    <row r="55" s="3" customFormat="1" ht="12.75"/>
    <row r="56" s="3" customFormat="1" ht="12.75"/>
    <row r="57" spans="1:10" s="3" customFormat="1" ht="12.75">
      <c r="A57" s="122"/>
      <c r="C57" s="3" t="s">
        <v>74</v>
      </c>
      <c r="J57" s="198" t="s">
        <v>75</v>
      </c>
    </row>
    <row r="62" spans="3:10" ht="15">
      <c r="C62" s="3" t="s">
        <v>76</v>
      </c>
      <c r="J62" s="3" t="s">
        <v>77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488"/>
  <sheetViews>
    <sheetView workbookViewId="0" topLeftCell="A1">
      <selection activeCell="A19" sqref="A19"/>
    </sheetView>
  </sheetViews>
  <sheetFormatPr defaultColWidth="9.140625" defaultRowHeight="12.75"/>
  <cols>
    <col min="1" max="1" width="23.7109375" style="203" customWidth="1"/>
    <col min="2" max="2" width="11.7109375" style="202" customWidth="1"/>
    <col min="3" max="3" width="17.8515625" style="203" customWidth="1"/>
    <col min="4" max="4" width="16.28125" style="203" customWidth="1"/>
    <col min="5" max="5" width="9.7109375" style="226" customWidth="1"/>
    <col min="6" max="6" width="17.28125" style="203" customWidth="1"/>
    <col min="7" max="7" width="12.28125" style="202" customWidth="1"/>
    <col min="8" max="8" width="7.57421875" style="203" customWidth="1"/>
    <col min="9" max="9" width="12.421875" style="203" customWidth="1"/>
    <col min="10" max="22" width="9.140625" style="201" customWidth="1"/>
    <col min="23" max="16384" width="9.140625" style="202" customWidth="1"/>
  </cols>
  <sheetData>
    <row r="1" spans="1:9" ht="19.5" customHeight="1">
      <c r="A1" s="199" t="s">
        <v>222</v>
      </c>
      <c r="B1" s="199"/>
      <c r="C1" s="199"/>
      <c r="D1" s="199"/>
      <c r="E1" s="200"/>
      <c r="F1" s="199"/>
      <c r="G1" s="199"/>
      <c r="H1" s="199"/>
      <c r="I1" s="199"/>
    </row>
    <row r="2" spans="1:9" ht="13.5" customHeight="1">
      <c r="A2" s="199"/>
      <c r="B2" s="199"/>
      <c r="C2" s="199"/>
      <c r="D2" s="199"/>
      <c r="E2" s="200"/>
      <c r="F2" s="199"/>
      <c r="G2" s="199"/>
      <c r="H2" s="199"/>
      <c r="I2" s="199"/>
    </row>
    <row r="3" spans="2:9" ht="11.25">
      <c r="B3" s="204"/>
      <c r="C3" s="205"/>
      <c r="D3" s="206"/>
      <c r="E3" s="205"/>
      <c r="G3" s="207"/>
      <c r="I3" s="208" t="s">
        <v>223</v>
      </c>
    </row>
    <row r="4" spans="1:9" ht="11.25">
      <c r="A4" s="209"/>
      <c r="B4" s="209" t="s">
        <v>224</v>
      </c>
      <c r="C4" s="209" t="s">
        <v>225</v>
      </c>
      <c r="D4" s="209" t="s">
        <v>225</v>
      </c>
      <c r="E4" s="209" t="s">
        <v>225</v>
      </c>
      <c r="F4" s="209" t="s">
        <v>226</v>
      </c>
      <c r="G4" s="209" t="s">
        <v>226</v>
      </c>
      <c r="H4" s="209"/>
      <c r="I4" s="209" t="s">
        <v>227</v>
      </c>
    </row>
    <row r="5" spans="1:9" ht="11.25">
      <c r="A5" s="210" t="s">
        <v>228</v>
      </c>
      <c r="B5" s="210" t="s">
        <v>229</v>
      </c>
      <c r="C5" s="210" t="s">
        <v>230</v>
      </c>
      <c r="D5" s="210" t="s">
        <v>231</v>
      </c>
      <c r="E5" s="210" t="s">
        <v>232</v>
      </c>
      <c r="F5" s="210" t="s">
        <v>233</v>
      </c>
      <c r="G5" s="210" t="s">
        <v>234</v>
      </c>
      <c r="H5" s="210" t="s">
        <v>235</v>
      </c>
      <c r="I5" s="210" t="s">
        <v>236</v>
      </c>
    </row>
    <row r="6" spans="1:9" ht="11.25">
      <c r="A6" s="211"/>
      <c r="B6" s="211"/>
      <c r="C6" s="211"/>
      <c r="D6" s="211" t="s">
        <v>237</v>
      </c>
      <c r="E6" s="211" t="s">
        <v>238</v>
      </c>
      <c r="F6" s="211"/>
      <c r="G6" s="211" t="s">
        <v>239</v>
      </c>
      <c r="H6" s="211"/>
      <c r="I6" s="211" t="s">
        <v>229</v>
      </c>
    </row>
    <row r="7" spans="1:9" ht="11.25">
      <c r="A7" s="212"/>
      <c r="B7" s="212"/>
      <c r="C7" s="212" t="s">
        <v>240</v>
      </c>
      <c r="D7" s="212"/>
      <c r="E7" s="212" t="s">
        <v>241</v>
      </c>
      <c r="F7" s="212"/>
      <c r="G7" s="212"/>
      <c r="H7" s="212"/>
      <c r="I7" s="212"/>
    </row>
    <row r="8" spans="1:9" ht="11.25">
      <c r="A8" s="213" t="s">
        <v>242</v>
      </c>
      <c r="B8" s="213" t="s">
        <v>243</v>
      </c>
      <c r="C8" s="213" t="s">
        <v>244</v>
      </c>
      <c r="D8" s="213" t="s">
        <v>245</v>
      </c>
      <c r="E8" s="213">
        <v>40</v>
      </c>
      <c r="F8" s="213" t="s">
        <v>246</v>
      </c>
      <c r="G8" s="213" t="s">
        <v>247</v>
      </c>
      <c r="H8" s="213" t="s">
        <v>248</v>
      </c>
      <c r="I8" s="213" t="s">
        <v>249</v>
      </c>
    </row>
    <row r="9" spans="1:9" ht="11.25">
      <c r="A9" s="213" t="s">
        <v>241</v>
      </c>
      <c r="B9" s="213" t="s">
        <v>250</v>
      </c>
      <c r="C9" s="213" t="s">
        <v>251</v>
      </c>
      <c r="D9" s="213"/>
      <c r="E9" s="213" t="s">
        <v>252</v>
      </c>
      <c r="F9" s="213"/>
      <c r="G9" s="213" t="s">
        <v>253</v>
      </c>
      <c r="H9" s="213"/>
      <c r="I9" s="213" t="s">
        <v>254</v>
      </c>
    </row>
    <row r="10" spans="1:9" ht="11.25">
      <c r="A10" s="214"/>
      <c r="B10" s="214"/>
      <c r="C10" s="214"/>
      <c r="D10" s="214"/>
      <c r="E10" s="214"/>
      <c r="F10" s="214"/>
      <c r="G10" s="214"/>
      <c r="H10" s="214"/>
      <c r="I10" s="214"/>
    </row>
    <row r="11" spans="1:22" s="217" customFormat="1" ht="11.25">
      <c r="A11" s="215"/>
      <c r="B11" s="215"/>
      <c r="C11" s="212" t="s">
        <v>240</v>
      </c>
      <c r="D11" s="215"/>
      <c r="E11" s="215"/>
      <c r="F11" s="215"/>
      <c r="G11" s="215"/>
      <c r="H11" s="215"/>
      <c r="I11" s="215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</row>
    <row r="12" spans="1:22" s="217" customFormat="1" ht="11.25">
      <c r="A12" s="218" t="s">
        <v>255</v>
      </c>
      <c r="B12" s="218" t="s">
        <v>256</v>
      </c>
      <c r="C12" s="213" t="s">
        <v>244</v>
      </c>
      <c r="D12" s="218" t="s">
        <v>257</v>
      </c>
      <c r="E12" s="218" t="s">
        <v>258</v>
      </c>
      <c r="F12" s="213" t="s">
        <v>259</v>
      </c>
      <c r="G12" s="218" t="s">
        <v>260</v>
      </c>
      <c r="H12" s="213" t="s">
        <v>248</v>
      </c>
      <c r="I12" s="213" t="s">
        <v>249</v>
      </c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</row>
    <row r="13" spans="1:22" s="217" customFormat="1" ht="11.25">
      <c r="A13" s="218"/>
      <c r="B13" s="218" t="s">
        <v>250</v>
      </c>
      <c r="C13" s="213" t="s">
        <v>251</v>
      </c>
      <c r="D13" s="218"/>
      <c r="E13" s="218" t="s">
        <v>261</v>
      </c>
      <c r="F13" s="218"/>
      <c r="G13" s="218" t="s">
        <v>262</v>
      </c>
      <c r="H13" s="218"/>
      <c r="I13" s="218" t="s">
        <v>262</v>
      </c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:22" s="217" customFormat="1" ht="11.25">
      <c r="A14" s="219"/>
      <c r="B14" s="219"/>
      <c r="C14" s="214"/>
      <c r="D14" s="219"/>
      <c r="E14" s="219"/>
      <c r="F14" s="219"/>
      <c r="G14" s="219"/>
      <c r="H14" s="219"/>
      <c r="I14" s="219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</row>
    <row r="15" spans="1:9" ht="11.25">
      <c r="A15" s="212"/>
      <c r="B15" s="212"/>
      <c r="C15" s="212"/>
      <c r="D15" s="212"/>
      <c r="E15" s="212" t="s">
        <v>241</v>
      </c>
      <c r="F15" s="212"/>
      <c r="G15" s="212"/>
      <c r="H15" s="212"/>
      <c r="I15" s="212"/>
    </row>
    <row r="16" spans="1:9" ht="11.25">
      <c r="A16" s="213" t="s">
        <v>263</v>
      </c>
      <c r="B16" s="213" t="s">
        <v>264</v>
      </c>
      <c r="C16" s="213" t="s">
        <v>265</v>
      </c>
      <c r="D16" s="213" t="s">
        <v>266</v>
      </c>
      <c r="E16" s="213">
        <v>1.44</v>
      </c>
      <c r="F16" s="218" t="s">
        <v>267</v>
      </c>
      <c r="G16" s="213" t="s">
        <v>268</v>
      </c>
      <c r="H16" s="213" t="s">
        <v>269</v>
      </c>
      <c r="I16" s="213" t="s">
        <v>249</v>
      </c>
    </row>
    <row r="17" spans="1:9" ht="11.25">
      <c r="A17" s="213" t="s">
        <v>241</v>
      </c>
      <c r="B17" s="213" t="s">
        <v>270</v>
      </c>
      <c r="C17" s="213" t="s">
        <v>271</v>
      </c>
      <c r="D17" s="213" t="s">
        <v>272</v>
      </c>
      <c r="E17" s="213" t="s">
        <v>252</v>
      </c>
      <c r="F17" s="213"/>
      <c r="G17" s="213" t="s">
        <v>273</v>
      </c>
      <c r="H17" s="213"/>
      <c r="I17" s="213" t="s">
        <v>273</v>
      </c>
    </row>
    <row r="18" spans="1:9" ht="11.25">
      <c r="A18" s="214"/>
      <c r="B18" s="214"/>
      <c r="C18" s="214"/>
      <c r="D18" s="214"/>
      <c r="E18" s="214"/>
      <c r="F18" s="214"/>
      <c r="G18" s="214"/>
      <c r="H18" s="214"/>
      <c r="I18" s="214"/>
    </row>
    <row r="19" spans="1:9" ht="11.25">
      <c r="A19" s="212"/>
      <c r="B19" s="212"/>
      <c r="C19" s="212"/>
      <c r="D19" s="212"/>
      <c r="E19" s="212"/>
      <c r="F19" s="212"/>
      <c r="G19" s="212"/>
      <c r="H19" s="212"/>
      <c r="I19" s="212"/>
    </row>
    <row r="20" spans="1:9" ht="11.25">
      <c r="A20" s="213" t="s">
        <v>274</v>
      </c>
      <c r="B20" s="213" t="s">
        <v>275</v>
      </c>
      <c r="C20" s="213" t="s">
        <v>276</v>
      </c>
      <c r="D20" s="213" t="s">
        <v>277</v>
      </c>
      <c r="E20" s="213">
        <v>0.37</v>
      </c>
      <c r="F20" s="213" t="s">
        <v>278</v>
      </c>
      <c r="G20" s="218" t="s">
        <v>279</v>
      </c>
      <c r="H20" s="213" t="s">
        <v>280</v>
      </c>
      <c r="I20" s="213" t="s">
        <v>281</v>
      </c>
    </row>
    <row r="21" spans="1:9" ht="11.25">
      <c r="A21" s="213" t="s">
        <v>282</v>
      </c>
      <c r="B21" s="213" t="s">
        <v>283</v>
      </c>
      <c r="C21" s="213" t="s">
        <v>284</v>
      </c>
      <c r="D21" s="213" t="s">
        <v>272</v>
      </c>
      <c r="E21" s="213" t="s">
        <v>252</v>
      </c>
      <c r="F21" s="213"/>
      <c r="G21" s="218" t="s">
        <v>285</v>
      </c>
      <c r="H21" s="213"/>
      <c r="I21" s="213" t="s">
        <v>279</v>
      </c>
    </row>
    <row r="22" spans="1:9" ht="11.25">
      <c r="A22" s="214"/>
      <c r="B22" s="214"/>
      <c r="C22" s="214"/>
      <c r="D22" s="214"/>
      <c r="E22" s="214"/>
      <c r="F22" s="214"/>
      <c r="G22" s="214"/>
      <c r="H22" s="214"/>
      <c r="I22" s="214"/>
    </row>
    <row r="23" spans="1:9" ht="11.25">
      <c r="A23" s="212"/>
      <c r="B23" s="212"/>
      <c r="C23" s="212"/>
      <c r="D23" s="212"/>
      <c r="E23" s="212"/>
      <c r="F23" s="212"/>
      <c r="G23" s="212"/>
      <c r="H23" s="212"/>
      <c r="I23" s="212"/>
    </row>
    <row r="24" spans="1:9" ht="11.25">
      <c r="A24" s="213" t="s">
        <v>286</v>
      </c>
      <c r="B24" s="213" t="s">
        <v>287</v>
      </c>
      <c r="C24" s="213" t="s">
        <v>288</v>
      </c>
      <c r="D24" s="213" t="s">
        <v>289</v>
      </c>
      <c r="E24" s="213">
        <v>3.48</v>
      </c>
      <c r="F24" s="213" t="s">
        <v>290</v>
      </c>
      <c r="G24" s="213" t="s">
        <v>291</v>
      </c>
      <c r="H24" s="213" t="s">
        <v>280</v>
      </c>
      <c r="I24" s="213" t="s">
        <v>281</v>
      </c>
    </row>
    <row r="25" spans="1:9" ht="11.25">
      <c r="A25" s="213" t="s">
        <v>292</v>
      </c>
      <c r="B25" s="213" t="s">
        <v>283</v>
      </c>
      <c r="C25" s="213" t="s">
        <v>293</v>
      </c>
      <c r="D25" s="213" t="s">
        <v>272</v>
      </c>
      <c r="E25" s="213" t="s">
        <v>261</v>
      </c>
      <c r="F25" s="213"/>
      <c r="G25" s="213" t="s">
        <v>294</v>
      </c>
      <c r="H25" s="213"/>
      <c r="I25" s="213" t="s">
        <v>294</v>
      </c>
    </row>
    <row r="26" spans="1:9" ht="11.25">
      <c r="A26" s="214"/>
      <c r="B26" s="214"/>
      <c r="C26" s="214"/>
      <c r="D26" s="214"/>
      <c r="E26" s="214"/>
      <c r="F26" s="214"/>
      <c r="G26" s="214"/>
      <c r="H26" s="214"/>
      <c r="I26" s="214"/>
    </row>
    <row r="27" spans="1:9" ht="11.25">
      <c r="A27" s="212"/>
      <c r="B27" s="212"/>
      <c r="C27" s="212"/>
      <c r="D27" s="212"/>
      <c r="E27" s="212"/>
      <c r="F27" s="212"/>
      <c r="G27" s="212" t="s">
        <v>295</v>
      </c>
      <c r="H27" s="212"/>
      <c r="I27" s="212"/>
    </row>
    <row r="28" spans="1:9" ht="11.25">
      <c r="A28" s="213" t="s">
        <v>296</v>
      </c>
      <c r="B28" s="213" t="s">
        <v>297</v>
      </c>
      <c r="C28" s="213" t="s">
        <v>298</v>
      </c>
      <c r="D28" s="213" t="s">
        <v>299</v>
      </c>
      <c r="E28" s="213">
        <v>5.96</v>
      </c>
      <c r="F28" s="213" t="s">
        <v>300</v>
      </c>
      <c r="G28" s="213" t="s">
        <v>301</v>
      </c>
      <c r="H28" s="213" t="s">
        <v>280</v>
      </c>
      <c r="I28" s="213" t="s">
        <v>302</v>
      </c>
    </row>
    <row r="29" spans="1:9" ht="11.25">
      <c r="A29" s="213"/>
      <c r="B29" s="213" t="s">
        <v>303</v>
      </c>
      <c r="C29" s="213" t="s">
        <v>304</v>
      </c>
      <c r="D29" s="213"/>
      <c r="E29" s="213" t="s">
        <v>305</v>
      </c>
      <c r="F29" s="213" t="s">
        <v>306</v>
      </c>
      <c r="G29" s="213" t="s">
        <v>307</v>
      </c>
      <c r="H29" s="213"/>
      <c r="I29" s="218" t="s">
        <v>308</v>
      </c>
    </row>
    <row r="30" spans="1:9" ht="11.25">
      <c r="A30" s="214"/>
      <c r="B30" s="214"/>
      <c r="C30" s="214"/>
      <c r="D30" s="214"/>
      <c r="E30" s="214"/>
      <c r="F30" s="214"/>
      <c r="G30" s="214"/>
      <c r="H30" s="214"/>
      <c r="I30" s="214"/>
    </row>
    <row r="31" spans="1:9" ht="11.25">
      <c r="A31" s="212"/>
      <c r="B31" s="212"/>
      <c r="C31" s="213"/>
      <c r="D31" s="212"/>
      <c r="E31" s="212"/>
      <c r="F31" s="218"/>
      <c r="G31" s="212"/>
      <c r="H31" s="212"/>
      <c r="I31" s="212"/>
    </row>
    <row r="32" spans="1:9" ht="11.25">
      <c r="A32" s="213" t="s">
        <v>309</v>
      </c>
      <c r="B32" s="213" t="s">
        <v>310</v>
      </c>
      <c r="C32" s="213" t="s">
        <v>311</v>
      </c>
      <c r="D32" s="213" t="s">
        <v>312</v>
      </c>
      <c r="E32" s="213">
        <v>2.37</v>
      </c>
      <c r="F32" s="213" t="s">
        <v>313</v>
      </c>
      <c r="G32" s="218" t="s">
        <v>314</v>
      </c>
      <c r="H32" s="213" t="s">
        <v>280</v>
      </c>
      <c r="I32" s="218" t="s">
        <v>315</v>
      </c>
    </row>
    <row r="33" spans="1:9" ht="11.25">
      <c r="A33" s="213" t="s">
        <v>316</v>
      </c>
      <c r="B33" s="213" t="s">
        <v>317</v>
      </c>
      <c r="C33" s="213" t="s">
        <v>318</v>
      </c>
      <c r="D33" s="213" t="s">
        <v>319</v>
      </c>
      <c r="E33" s="213" t="s">
        <v>320</v>
      </c>
      <c r="F33" s="213"/>
      <c r="G33" s="218" t="s">
        <v>253</v>
      </c>
      <c r="H33" s="213"/>
      <c r="I33" s="218" t="s">
        <v>321</v>
      </c>
    </row>
    <row r="34" spans="1:9" ht="11.25">
      <c r="A34" s="214"/>
      <c r="B34" s="214"/>
      <c r="C34" s="214"/>
      <c r="D34" s="214"/>
      <c r="E34" s="214"/>
      <c r="F34" s="214"/>
      <c r="G34" s="214"/>
      <c r="H34" s="214"/>
      <c r="I34" s="214"/>
    </row>
    <row r="35" spans="1:9" ht="11.25">
      <c r="A35" s="212"/>
      <c r="B35" s="212"/>
      <c r="C35" s="212"/>
      <c r="D35" s="212"/>
      <c r="E35" s="212"/>
      <c r="F35" s="212"/>
      <c r="G35" s="212"/>
      <c r="H35" s="212"/>
      <c r="I35" s="212"/>
    </row>
    <row r="36" spans="1:9" ht="11.25">
      <c r="A36" s="213" t="s">
        <v>322</v>
      </c>
      <c r="B36" s="213" t="s">
        <v>323</v>
      </c>
      <c r="C36" s="213" t="s">
        <v>324</v>
      </c>
      <c r="D36" s="213" t="s">
        <v>325</v>
      </c>
      <c r="E36" s="213">
        <v>1.16</v>
      </c>
      <c r="F36" s="213" t="s">
        <v>326</v>
      </c>
      <c r="G36" s="218" t="s">
        <v>327</v>
      </c>
      <c r="H36" s="213" t="s">
        <v>269</v>
      </c>
      <c r="I36" s="213" t="s">
        <v>328</v>
      </c>
    </row>
    <row r="37" spans="1:9" ht="11.25">
      <c r="A37" s="213"/>
      <c r="B37" s="213" t="s">
        <v>329</v>
      </c>
      <c r="C37" s="213" t="s">
        <v>330</v>
      </c>
      <c r="D37" s="213"/>
      <c r="E37" s="213" t="s">
        <v>261</v>
      </c>
      <c r="F37" s="213"/>
      <c r="G37" s="218" t="s">
        <v>331</v>
      </c>
      <c r="H37" s="213" t="s">
        <v>241</v>
      </c>
      <c r="I37" s="218" t="s">
        <v>331</v>
      </c>
    </row>
    <row r="38" spans="1:9" ht="11.25">
      <c r="A38" s="214"/>
      <c r="B38" s="214"/>
      <c r="C38" s="214"/>
      <c r="D38" s="214"/>
      <c r="E38" s="214"/>
      <c r="F38" s="214"/>
      <c r="G38" s="214"/>
      <c r="H38" s="214"/>
      <c r="I38" s="214"/>
    </row>
    <row r="39" spans="1:9" ht="11.25">
      <c r="A39" s="212"/>
      <c r="B39" s="212"/>
      <c r="C39" s="212"/>
      <c r="D39" s="212"/>
      <c r="E39" s="212" t="s">
        <v>241</v>
      </c>
      <c r="F39" s="212"/>
      <c r="G39" s="212" t="s">
        <v>332</v>
      </c>
      <c r="H39" s="212"/>
      <c r="I39" s="212"/>
    </row>
    <row r="40" spans="1:9" ht="11.25">
      <c r="A40" s="213" t="s">
        <v>333</v>
      </c>
      <c r="B40" s="213" t="s">
        <v>334</v>
      </c>
      <c r="C40" s="213" t="s">
        <v>240</v>
      </c>
      <c r="D40" s="213" t="s">
        <v>335</v>
      </c>
      <c r="E40" s="213">
        <v>22.875</v>
      </c>
      <c r="F40" s="213" t="s">
        <v>336</v>
      </c>
      <c r="G40" s="213" t="s">
        <v>337</v>
      </c>
      <c r="H40" s="213" t="s">
        <v>338</v>
      </c>
      <c r="I40" s="213" t="s">
        <v>302</v>
      </c>
    </row>
    <row r="41" spans="1:9" ht="11.25">
      <c r="A41" s="213" t="s">
        <v>339</v>
      </c>
      <c r="B41" s="213" t="s">
        <v>250</v>
      </c>
      <c r="C41" s="213" t="s">
        <v>244</v>
      </c>
      <c r="D41" s="213"/>
      <c r="E41" s="213" t="s">
        <v>340</v>
      </c>
      <c r="F41" s="213"/>
      <c r="G41" s="213" t="s">
        <v>341</v>
      </c>
      <c r="H41" s="213"/>
      <c r="I41" s="218" t="s">
        <v>342</v>
      </c>
    </row>
    <row r="42" spans="1:9" ht="11.25">
      <c r="A42" s="214" t="s">
        <v>241</v>
      </c>
      <c r="B42" s="214"/>
      <c r="C42" s="214" t="s">
        <v>251</v>
      </c>
      <c r="D42" s="214"/>
      <c r="E42" s="214"/>
      <c r="F42" s="214"/>
      <c r="G42" s="214" t="s">
        <v>343</v>
      </c>
      <c r="H42" s="214"/>
      <c r="I42" s="214"/>
    </row>
    <row r="43" spans="1:22" s="221" customFormat="1" ht="12">
      <c r="A43" s="212"/>
      <c r="B43" s="212"/>
      <c r="C43" s="213"/>
      <c r="D43" s="213" t="s">
        <v>344</v>
      </c>
      <c r="E43" s="212"/>
      <c r="F43" s="218"/>
      <c r="G43" s="212"/>
      <c r="H43" s="212"/>
      <c r="I43" s="212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</row>
    <row r="44" spans="1:9" ht="11.25">
      <c r="A44" s="213" t="s">
        <v>345</v>
      </c>
      <c r="B44" s="218" t="s">
        <v>346</v>
      </c>
      <c r="C44" s="213" t="s">
        <v>347</v>
      </c>
      <c r="D44" s="213" t="s">
        <v>348</v>
      </c>
      <c r="E44" s="213">
        <v>148.13</v>
      </c>
      <c r="F44" s="218" t="s">
        <v>349</v>
      </c>
      <c r="G44" s="218" t="s">
        <v>350</v>
      </c>
      <c r="H44" s="213" t="s">
        <v>351</v>
      </c>
      <c r="I44" s="218" t="s">
        <v>352</v>
      </c>
    </row>
    <row r="45" spans="1:9" ht="11.25">
      <c r="A45" s="213"/>
      <c r="B45" s="213" t="s">
        <v>353</v>
      </c>
      <c r="C45" s="213"/>
      <c r="D45" s="213" t="s">
        <v>354</v>
      </c>
      <c r="E45" s="213" t="s">
        <v>252</v>
      </c>
      <c r="F45" s="213"/>
      <c r="G45" s="218"/>
      <c r="H45" s="213"/>
      <c r="I45" s="218" t="s">
        <v>350</v>
      </c>
    </row>
    <row r="46" spans="1:9" ht="11.25">
      <c r="A46" s="214"/>
      <c r="B46" s="214"/>
      <c r="C46" s="214"/>
      <c r="D46" s="214" t="s">
        <v>355</v>
      </c>
      <c r="E46" s="214"/>
      <c r="F46" s="214"/>
      <c r="G46" s="214"/>
      <c r="H46" s="214"/>
      <c r="I46" s="214"/>
    </row>
    <row r="47" spans="1:9" ht="11.25">
      <c r="A47" s="212"/>
      <c r="B47" s="212"/>
      <c r="C47" s="213"/>
      <c r="D47" s="213" t="s">
        <v>344</v>
      </c>
      <c r="E47" s="212"/>
      <c r="F47" s="218"/>
      <c r="G47" s="212"/>
      <c r="H47" s="212"/>
      <c r="I47" s="212"/>
    </row>
    <row r="48" spans="1:9" ht="11.25">
      <c r="A48" s="213" t="s">
        <v>345</v>
      </c>
      <c r="B48" s="218" t="s">
        <v>356</v>
      </c>
      <c r="C48" s="213" t="s">
        <v>347</v>
      </c>
      <c r="D48" s="213" t="s">
        <v>348</v>
      </c>
      <c r="E48" s="213">
        <v>73.37</v>
      </c>
      <c r="F48" s="218" t="s">
        <v>349</v>
      </c>
      <c r="G48" s="218" t="s">
        <v>350</v>
      </c>
      <c r="H48" s="213" t="s">
        <v>351</v>
      </c>
      <c r="I48" s="218" t="s">
        <v>352</v>
      </c>
    </row>
    <row r="49" spans="1:9" ht="11.25">
      <c r="A49" s="213"/>
      <c r="B49" s="213" t="s">
        <v>353</v>
      </c>
      <c r="C49" s="213"/>
      <c r="D49" s="213" t="s">
        <v>354</v>
      </c>
      <c r="E49" s="213" t="s">
        <v>252</v>
      </c>
      <c r="F49" s="213"/>
      <c r="G49" s="218"/>
      <c r="H49" s="213"/>
      <c r="I49" s="218" t="s">
        <v>350</v>
      </c>
    </row>
    <row r="50" spans="1:9" ht="11.25">
      <c r="A50" s="214"/>
      <c r="B50" s="214"/>
      <c r="C50" s="214"/>
      <c r="D50" s="214" t="s">
        <v>355</v>
      </c>
      <c r="E50" s="214"/>
      <c r="F50" s="214"/>
      <c r="G50" s="214"/>
      <c r="H50" s="214"/>
      <c r="I50" s="214"/>
    </row>
    <row r="51" spans="1:9" ht="11.25">
      <c r="A51" s="212"/>
      <c r="B51" s="212"/>
      <c r="C51" s="212"/>
      <c r="D51" s="212"/>
      <c r="E51" s="212" t="s">
        <v>241</v>
      </c>
      <c r="F51" s="212"/>
      <c r="G51" s="212" t="s">
        <v>332</v>
      </c>
      <c r="H51" s="212"/>
      <c r="I51" s="212"/>
    </row>
    <row r="52" spans="1:9" ht="11.25">
      <c r="A52" s="213" t="s">
        <v>333</v>
      </c>
      <c r="B52" s="213" t="s">
        <v>357</v>
      </c>
      <c r="C52" s="213" t="s">
        <v>240</v>
      </c>
      <c r="D52" s="213" t="s">
        <v>358</v>
      </c>
      <c r="E52" s="213">
        <v>22.875</v>
      </c>
      <c r="F52" s="213" t="s">
        <v>336</v>
      </c>
      <c r="G52" s="213" t="s">
        <v>337</v>
      </c>
      <c r="H52" s="213" t="s">
        <v>338</v>
      </c>
      <c r="I52" s="213" t="s">
        <v>359</v>
      </c>
    </row>
    <row r="53" spans="1:9" ht="11.25">
      <c r="A53" s="213" t="s">
        <v>360</v>
      </c>
      <c r="B53" s="213" t="s">
        <v>250</v>
      </c>
      <c r="C53" s="213" t="s">
        <v>244</v>
      </c>
      <c r="D53" s="213"/>
      <c r="E53" s="213" t="s">
        <v>340</v>
      </c>
      <c r="F53" s="213"/>
      <c r="G53" s="213" t="s">
        <v>341</v>
      </c>
      <c r="H53" s="213"/>
      <c r="I53" s="218" t="s">
        <v>361</v>
      </c>
    </row>
    <row r="54" spans="1:9" ht="11.25">
      <c r="A54" s="214" t="s">
        <v>241</v>
      </c>
      <c r="B54" s="214"/>
      <c r="C54" s="214" t="s">
        <v>251</v>
      </c>
      <c r="D54" s="214"/>
      <c r="E54" s="214"/>
      <c r="F54" s="214"/>
      <c r="G54" s="214" t="s">
        <v>343</v>
      </c>
      <c r="H54" s="214"/>
      <c r="I54" s="214"/>
    </row>
    <row r="55" spans="1:9" ht="11.25">
      <c r="A55" s="212"/>
      <c r="B55" s="212"/>
      <c r="C55" s="212"/>
      <c r="D55" s="212"/>
      <c r="E55" s="212">
        <v>2.62</v>
      </c>
      <c r="F55" s="212"/>
      <c r="G55" s="212"/>
      <c r="H55" s="212"/>
      <c r="I55" s="212"/>
    </row>
    <row r="56" spans="1:9" ht="11.25">
      <c r="A56" s="213" t="s">
        <v>362</v>
      </c>
      <c r="B56" s="213" t="s">
        <v>363</v>
      </c>
      <c r="C56" s="213" t="s">
        <v>364</v>
      </c>
      <c r="D56" s="213" t="s">
        <v>365</v>
      </c>
      <c r="E56" s="213" t="s">
        <v>252</v>
      </c>
      <c r="F56" s="213" t="s">
        <v>366</v>
      </c>
      <c r="G56" s="213" t="s">
        <v>367</v>
      </c>
      <c r="H56" s="213" t="s">
        <v>280</v>
      </c>
      <c r="I56" s="213" t="s">
        <v>359</v>
      </c>
    </row>
    <row r="57" spans="1:9" ht="11.25">
      <c r="A57" s="213" t="s">
        <v>241</v>
      </c>
      <c r="B57" s="213" t="s">
        <v>368</v>
      </c>
      <c r="C57" s="213" t="s">
        <v>369</v>
      </c>
      <c r="D57" s="213" t="s">
        <v>370</v>
      </c>
      <c r="E57" s="213">
        <v>4.71</v>
      </c>
      <c r="F57" s="213"/>
      <c r="G57" s="213" t="s">
        <v>371</v>
      </c>
      <c r="H57" s="213"/>
      <c r="I57" s="213" t="s">
        <v>371</v>
      </c>
    </row>
    <row r="58" spans="1:9" ht="11.25">
      <c r="A58" s="214" t="s">
        <v>241</v>
      </c>
      <c r="B58" s="214"/>
      <c r="C58" s="214"/>
      <c r="D58" s="214"/>
      <c r="E58" s="214" t="s">
        <v>261</v>
      </c>
      <c r="F58" s="214"/>
      <c r="G58" s="214"/>
      <c r="H58" s="214"/>
      <c r="I58" s="214"/>
    </row>
    <row r="59" spans="1:9" ht="11.25">
      <c r="A59" s="212"/>
      <c r="B59" s="212"/>
      <c r="C59" s="212"/>
      <c r="D59" s="212"/>
      <c r="E59" s="212"/>
      <c r="F59" s="212"/>
      <c r="G59" s="212"/>
      <c r="H59" s="212"/>
      <c r="I59" s="212"/>
    </row>
    <row r="60" spans="1:9" ht="11.25">
      <c r="A60" s="213" t="s">
        <v>372</v>
      </c>
      <c r="B60" s="213" t="s">
        <v>373</v>
      </c>
      <c r="C60" s="213" t="s">
        <v>374</v>
      </c>
      <c r="D60" s="213" t="s">
        <v>375</v>
      </c>
      <c r="E60" s="213" t="s">
        <v>376</v>
      </c>
      <c r="F60" s="213" t="s">
        <v>377</v>
      </c>
      <c r="G60" s="213" t="s">
        <v>378</v>
      </c>
      <c r="H60" s="213" t="s">
        <v>280</v>
      </c>
      <c r="I60" s="213" t="s">
        <v>379</v>
      </c>
    </row>
    <row r="61" spans="1:9" ht="11.25">
      <c r="A61" s="213"/>
      <c r="B61" s="213" t="s">
        <v>283</v>
      </c>
      <c r="C61" s="213" t="s">
        <v>380</v>
      </c>
      <c r="D61" s="213" t="s">
        <v>381</v>
      </c>
      <c r="E61" s="213" t="s">
        <v>382</v>
      </c>
      <c r="F61" s="213" t="s">
        <v>383</v>
      </c>
      <c r="G61" s="213" t="s">
        <v>384</v>
      </c>
      <c r="H61" s="213"/>
      <c r="I61" s="218" t="s">
        <v>294</v>
      </c>
    </row>
    <row r="62" spans="1:9" ht="11.25">
      <c r="A62" s="214"/>
      <c r="B62" s="214"/>
      <c r="C62" s="214"/>
      <c r="D62" s="214"/>
      <c r="E62" s="214"/>
      <c r="F62" s="214"/>
      <c r="G62" s="214"/>
      <c r="H62" s="214"/>
      <c r="I62" s="214"/>
    </row>
    <row r="63" spans="1:9" ht="11.25">
      <c r="A63" s="212"/>
      <c r="B63" s="212"/>
      <c r="C63" s="212"/>
      <c r="D63" s="212"/>
      <c r="E63" s="212"/>
      <c r="F63" s="212"/>
      <c r="G63" s="212"/>
      <c r="H63" s="212"/>
      <c r="I63" s="212"/>
    </row>
    <row r="64" spans="1:9" ht="11.25">
      <c r="A64" s="213" t="s">
        <v>385</v>
      </c>
      <c r="B64" s="213" t="s">
        <v>386</v>
      </c>
      <c r="C64" s="213" t="s">
        <v>387</v>
      </c>
      <c r="D64" s="213" t="s">
        <v>388</v>
      </c>
      <c r="E64" s="213">
        <v>2.43</v>
      </c>
      <c r="F64" s="213" t="s">
        <v>377</v>
      </c>
      <c r="G64" s="213" t="s">
        <v>314</v>
      </c>
      <c r="H64" s="213" t="s">
        <v>389</v>
      </c>
      <c r="I64" s="213" t="s">
        <v>390</v>
      </c>
    </row>
    <row r="65" spans="1:9" ht="11.25">
      <c r="A65" s="213"/>
      <c r="B65" s="213" t="s">
        <v>391</v>
      </c>
      <c r="C65" s="213" t="s">
        <v>392</v>
      </c>
      <c r="D65" s="213" t="s">
        <v>393</v>
      </c>
      <c r="E65" s="213" t="s">
        <v>261</v>
      </c>
      <c r="F65" s="213" t="s">
        <v>383</v>
      </c>
      <c r="G65" s="213" t="s">
        <v>394</v>
      </c>
      <c r="H65" s="213"/>
      <c r="I65" s="213" t="s">
        <v>253</v>
      </c>
    </row>
    <row r="66" spans="1:9" ht="11.25">
      <c r="A66" s="214"/>
      <c r="B66" s="214"/>
      <c r="C66" s="214"/>
      <c r="D66" s="214"/>
      <c r="E66" s="214"/>
      <c r="F66" s="214"/>
      <c r="G66" s="214"/>
      <c r="H66" s="214"/>
      <c r="I66" s="214"/>
    </row>
    <row r="67" spans="1:9" ht="11.25">
      <c r="A67" s="212"/>
      <c r="B67" s="212"/>
      <c r="C67" s="212"/>
      <c r="D67" s="212"/>
      <c r="E67" s="212"/>
      <c r="F67" s="212"/>
      <c r="G67" s="212"/>
      <c r="H67" s="212"/>
      <c r="I67" s="212"/>
    </row>
    <row r="68" spans="1:9" ht="11.25">
      <c r="A68" s="213" t="s">
        <v>385</v>
      </c>
      <c r="B68" s="213" t="s">
        <v>395</v>
      </c>
      <c r="C68" s="213" t="s">
        <v>396</v>
      </c>
      <c r="D68" s="213" t="s">
        <v>397</v>
      </c>
      <c r="E68" s="213">
        <v>0.43</v>
      </c>
      <c r="F68" s="213" t="s">
        <v>377</v>
      </c>
      <c r="G68" s="213" t="s">
        <v>314</v>
      </c>
      <c r="H68" s="213" t="s">
        <v>351</v>
      </c>
      <c r="I68" s="213" t="s">
        <v>390</v>
      </c>
    </row>
    <row r="69" spans="1:9" ht="11.25">
      <c r="A69" s="213"/>
      <c r="B69" s="213" t="s">
        <v>391</v>
      </c>
      <c r="C69" s="213" t="s">
        <v>398</v>
      </c>
      <c r="D69" s="213"/>
      <c r="E69" s="213" t="s">
        <v>261</v>
      </c>
      <c r="F69" s="213" t="s">
        <v>383</v>
      </c>
      <c r="G69" s="213" t="s">
        <v>394</v>
      </c>
      <c r="H69" s="213"/>
      <c r="I69" s="213" t="s">
        <v>394</v>
      </c>
    </row>
    <row r="70" spans="1:9" ht="11.25">
      <c r="A70" s="214"/>
      <c r="B70" s="214"/>
      <c r="C70" s="214"/>
      <c r="D70" s="214"/>
      <c r="E70" s="214"/>
      <c r="F70" s="214"/>
      <c r="G70" s="214"/>
      <c r="H70" s="214"/>
      <c r="I70" s="214"/>
    </row>
    <row r="71" spans="1:9" ht="11.25">
      <c r="A71" s="212"/>
      <c r="B71" s="212"/>
      <c r="C71" s="212"/>
      <c r="D71" s="212"/>
      <c r="E71" s="212"/>
      <c r="F71" s="212"/>
      <c r="G71" s="212"/>
      <c r="H71" s="212"/>
      <c r="I71" s="212"/>
    </row>
    <row r="72" spans="1:9" ht="11.25">
      <c r="A72" s="213" t="s">
        <v>385</v>
      </c>
      <c r="B72" s="213" t="s">
        <v>395</v>
      </c>
      <c r="C72" s="213" t="s">
        <v>399</v>
      </c>
      <c r="D72" s="213" t="s">
        <v>397</v>
      </c>
      <c r="E72" s="213">
        <v>2.44</v>
      </c>
      <c r="F72" s="213" t="s">
        <v>377</v>
      </c>
      <c r="G72" s="213" t="s">
        <v>314</v>
      </c>
      <c r="H72" s="213" t="s">
        <v>351</v>
      </c>
      <c r="I72" s="213" t="s">
        <v>390</v>
      </c>
    </row>
    <row r="73" spans="1:9" ht="11.25">
      <c r="A73" s="213"/>
      <c r="B73" s="213" t="s">
        <v>391</v>
      </c>
      <c r="C73" s="213" t="s">
        <v>380</v>
      </c>
      <c r="D73" s="213"/>
      <c r="E73" s="213" t="s">
        <v>261</v>
      </c>
      <c r="F73" s="213" t="s">
        <v>383</v>
      </c>
      <c r="G73" s="213" t="s">
        <v>394</v>
      </c>
      <c r="H73" s="213"/>
      <c r="I73" s="213" t="s">
        <v>253</v>
      </c>
    </row>
    <row r="74" spans="1:9" ht="11.25">
      <c r="A74" s="214"/>
      <c r="B74" s="214"/>
      <c r="C74" s="214"/>
      <c r="D74" s="214"/>
      <c r="E74" s="214"/>
      <c r="F74" s="214"/>
      <c r="G74" s="214"/>
      <c r="H74" s="214"/>
      <c r="I74" s="214"/>
    </row>
    <row r="75" spans="1:9" ht="11.25">
      <c r="A75" s="212"/>
      <c r="B75" s="212"/>
      <c r="C75" s="212"/>
      <c r="D75" s="212"/>
      <c r="E75" s="212"/>
      <c r="F75" s="212"/>
      <c r="G75" s="212"/>
      <c r="H75" s="212"/>
      <c r="I75" s="212"/>
    </row>
    <row r="76" spans="1:9" ht="11.25">
      <c r="A76" s="213" t="s">
        <v>385</v>
      </c>
      <c r="B76" s="213" t="s">
        <v>395</v>
      </c>
      <c r="C76" s="213" t="s">
        <v>396</v>
      </c>
      <c r="D76" s="213" t="s">
        <v>400</v>
      </c>
      <c r="E76" s="213">
        <v>0.07</v>
      </c>
      <c r="F76" s="213" t="s">
        <v>377</v>
      </c>
      <c r="G76" s="213" t="s">
        <v>314</v>
      </c>
      <c r="H76" s="213" t="s">
        <v>351</v>
      </c>
      <c r="I76" s="213" t="s">
        <v>390</v>
      </c>
    </row>
    <row r="77" spans="1:9" ht="11.25">
      <c r="A77" s="213"/>
      <c r="B77" s="213" t="s">
        <v>391</v>
      </c>
      <c r="C77" s="213" t="s">
        <v>398</v>
      </c>
      <c r="D77" s="213"/>
      <c r="E77" s="213" t="s">
        <v>261</v>
      </c>
      <c r="F77" s="213" t="s">
        <v>383</v>
      </c>
      <c r="G77" s="213" t="s">
        <v>394</v>
      </c>
      <c r="H77" s="213"/>
      <c r="I77" s="213" t="s">
        <v>253</v>
      </c>
    </row>
    <row r="78" spans="1:9" ht="11.25">
      <c r="A78" s="214"/>
      <c r="B78" s="214"/>
      <c r="C78" s="214"/>
      <c r="D78" s="214"/>
      <c r="E78" s="214"/>
      <c r="F78" s="214"/>
      <c r="G78" s="214"/>
      <c r="H78" s="214"/>
      <c r="I78" s="214"/>
    </row>
    <row r="79" spans="1:9" ht="11.25">
      <c r="A79" s="212"/>
      <c r="B79" s="212"/>
      <c r="C79" s="212"/>
      <c r="D79" s="212"/>
      <c r="E79" s="212"/>
      <c r="F79" s="212"/>
      <c r="G79" s="212"/>
      <c r="H79" s="212"/>
      <c r="I79" s="212"/>
    </row>
    <row r="80" spans="1:9" ht="11.25">
      <c r="A80" s="213" t="s">
        <v>385</v>
      </c>
      <c r="B80" s="213" t="s">
        <v>367</v>
      </c>
      <c r="C80" s="213" t="s">
        <v>374</v>
      </c>
      <c r="D80" s="213" t="s">
        <v>401</v>
      </c>
      <c r="E80" s="213">
        <v>0.22</v>
      </c>
      <c r="F80" s="213" t="s">
        <v>377</v>
      </c>
      <c r="G80" s="213" t="s">
        <v>314</v>
      </c>
      <c r="H80" s="213" t="s">
        <v>402</v>
      </c>
      <c r="I80" s="213" t="s">
        <v>390</v>
      </c>
    </row>
    <row r="81" spans="1:9" ht="11.25">
      <c r="A81" s="213"/>
      <c r="B81" s="213" t="s">
        <v>283</v>
      </c>
      <c r="C81" s="213" t="s">
        <v>380</v>
      </c>
      <c r="D81" s="213" t="s">
        <v>403</v>
      </c>
      <c r="E81" s="213" t="s">
        <v>261</v>
      </c>
      <c r="F81" s="213" t="s">
        <v>383</v>
      </c>
      <c r="G81" s="213" t="s">
        <v>253</v>
      </c>
      <c r="H81" s="213"/>
      <c r="I81" s="213" t="s">
        <v>253</v>
      </c>
    </row>
    <row r="82" spans="1:9" ht="11.25">
      <c r="A82" s="214"/>
      <c r="B82" s="214"/>
      <c r="C82" s="214"/>
      <c r="D82" s="214"/>
      <c r="E82" s="214"/>
      <c r="F82" s="214"/>
      <c r="G82" s="214"/>
      <c r="H82" s="214"/>
      <c r="I82" s="214"/>
    </row>
    <row r="83" spans="1:9" ht="11.25">
      <c r="A83" s="212"/>
      <c r="B83" s="212"/>
      <c r="C83" s="212"/>
      <c r="D83" s="212"/>
      <c r="E83" s="212"/>
      <c r="F83" s="212"/>
      <c r="G83" s="212"/>
      <c r="H83" s="212"/>
      <c r="I83" s="212"/>
    </row>
    <row r="84" spans="1:9" ht="11.25">
      <c r="A84" s="213" t="s">
        <v>385</v>
      </c>
      <c r="B84" s="213" t="s">
        <v>367</v>
      </c>
      <c r="C84" s="213" t="s">
        <v>374</v>
      </c>
      <c r="D84" s="213" t="s">
        <v>404</v>
      </c>
      <c r="E84" s="213">
        <v>0.52</v>
      </c>
      <c r="F84" s="213" t="s">
        <v>377</v>
      </c>
      <c r="G84" s="213" t="s">
        <v>314</v>
      </c>
      <c r="H84" s="213" t="s">
        <v>402</v>
      </c>
      <c r="I84" s="213" t="s">
        <v>390</v>
      </c>
    </row>
    <row r="85" spans="1:9" ht="11.25">
      <c r="A85" s="213"/>
      <c r="B85" s="213" t="s">
        <v>283</v>
      </c>
      <c r="C85" s="213" t="s">
        <v>380</v>
      </c>
      <c r="D85" s="213" t="s">
        <v>403</v>
      </c>
      <c r="E85" s="213" t="s">
        <v>261</v>
      </c>
      <c r="F85" s="213" t="s">
        <v>383</v>
      </c>
      <c r="G85" s="213" t="s">
        <v>253</v>
      </c>
      <c r="H85" s="213"/>
      <c r="I85" s="213" t="s">
        <v>253</v>
      </c>
    </row>
    <row r="86" spans="1:9" ht="11.25">
      <c r="A86" s="214"/>
      <c r="B86" s="214"/>
      <c r="C86" s="214"/>
      <c r="D86" s="214"/>
      <c r="E86" s="214"/>
      <c r="F86" s="214"/>
      <c r="G86" s="214"/>
      <c r="H86" s="214"/>
      <c r="I86" s="214"/>
    </row>
    <row r="87" spans="1:9" ht="11.25">
      <c r="A87" s="212"/>
      <c r="B87" s="212"/>
      <c r="C87" s="212"/>
      <c r="D87" s="212"/>
      <c r="E87" s="212"/>
      <c r="F87" s="212"/>
      <c r="G87" s="212"/>
      <c r="H87" s="212"/>
      <c r="I87" s="212"/>
    </row>
    <row r="88" spans="1:9" ht="11.25">
      <c r="A88" s="213" t="s">
        <v>385</v>
      </c>
      <c r="B88" s="213" t="s">
        <v>367</v>
      </c>
      <c r="C88" s="213" t="s">
        <v>374</v>
      </c>
      <c r="D88" s="213" t="s">
        <v>405</v>
      </c>
      <c r="E88" s="213">
        <v>0.64</v>
      </c>
      <c r="F88" s="213" t="s">
        <v>377</v>
      </c>
      <c r="G88" s="213" t="s">
        <v>314</v>
      </c>
      <c r="H88" s="213" t="s">
        <v>402</v>
      </c>
      <c r="I88" s="213" t="s">
        <v>390</v>
      </c>
    </row>
    <row r="89" spans="1:9" ht="11.25">
      <c r="A89" s="213"/>
      <c r="B89" s="213" t="s">
        <v>283</v>
      </c>
      <c r="C89" s="213" t="s">
        <v>380</v>
      </c>
      <c r="D89" s="213" t="s">
        <v>403</v>
      </c>
      <c r="E89" s="213" t="s">
        <v>261</v>
      </c>
      <c r="F89" s="213" t="s">
        <v>383</v>
      </c>
      <c r="G89" s="213" t="s">
        <v>253</v>
      </c>
      <c r="H89" s="213"/>
      <c r="I89" s="213" t="s">
        <v>253</v>
      </c>
    </row>
    <row r="90" spans="1:9" ht="11.25">
      <c r="A90" s="214"/>
      <c r="B90" s="214"/>
      <c r="C90" s="214"/>
      <c r="D90" s="214"/>
      <c r="E90" s="214"/>
      <c r="F90" s="214"/>
      <c r="G90" s="214"/>
      <c r="H90" s="214"/>
      <c r="I90" s="214"/>
    </row>
    <row r="91" spans="1:9" ht="11.25">
      <c r="A91" s="212"/>
      <c r="B91" s="212"/>
      <c r="C91" s="212"/>
      <c r="D91" s="212"/>
      <c r="E91" s="212"/>
      <c r="F91" s="212"/>
      <c r="G91" s="212"/>
      <c r="H91" s="212"/>
      <c r="I91" s="212"/>
    </row>
    <row r="92" spans="1:9" ht="11.25">
      <c r="A92" s="213" t="s">
        <v>385</v>
      </c>
      <c r="B92" s="213" t="s">
        <v>367</v>
      </c>
      <c r="C92" s="213" t="s">
        <v>374</v>
      </c>
      <c r="D92" s="213" t="s">
        <v>406</v>
      </c>
      <c r="E92" s="213">
        <v>0.32</v>
      </c>
      <c r="F92" s="213" t="s">
        <v>377</v>
      </c>
      <c r="G92" s="213" t="s">
        <v>314</v>
      </c>
      <c r="H92" s="213" t="s">
        <v>402</v>
      </c>
      <c r="I92" s="213" t="s">
        <v>390</v>
      </c>
    </row>
    <row r="93" spans="1:9" ht="11.25">
      <c r="A93" s="213"/>
      <c r="B93" s="213" t="s">
        <v>283</v>
      </c>
      <c r="C93" s="213" t="s">
        <v>380</v>
      </c>
      <c r="D93" s="213" t="s">
        <v>403</v>
      </c>
      <c r="E93" s="213" t="s">
        <v>261</v>
      </c>
      <c r="F93" s="213" t="s">
        <v>383</v>
      </c>
      <c r="G93" s="213" t="s">
        <v>253</v>
      </c>
      <c r="H93" s="213"/>
      <c r="I93" s="213" t="s">
        <v>253</v>
      </c>
    </row>
    <row r="94" spans="1:9" ht="11.25">
      <c r="A94" s="214"/>
      <c r="B94" s="214"/>
      <c r="C94" s="214"/>
      <c r="D94" s="214"/>
      <c r="E94" s="214"/>
      <c r="F94" s="214"/>
      <c r="G94" s="214"/>
      <c r="H94" s="214"/>
      <c r="I94" s="214"/>
    </row>
    <row r="95" spans="1:9" ht="11.25">
      <c r="A95" s="212"/>
      <c r="B95" s="212"/>
      <c r="C95" s="212"/>
      <c r="D95" s="212"/>
      <c r="E95" s="212"/>
      <c r="F95" s="212"/>
      <c r="G95" s="212"/>
      <c r="H95" s="212"/>
      <c r="I95" s="212"/>
    </row>
    <row r="96" spans="1:9" ht="11.25">
      <c r="A96" s="213" t="s">
        <v>385</v>
      </c>
      <c r="B96" s="213" t="s">
        <v>367</v>
      </c>
      <c r="C96" s="213" t="s">
        <v>374</v>
      </c>
      <c r="D96" s="213" t="s">
        <v>407</v>
      </c>
      <c r="E96" s="213">
        <v>0.26</v>
      </c>
      <c r="F96" s="213" t="s">
        <v>377</v>
      </c>
      <c r="G96" s="213" t="s">
        <v>314</v>
      </c>
      <c r="H96" s="213" t="s">
        <v>402</v>
      </c>
      <c r="I96" s="213" t="s">
        <v>390</v>
      </c>
    </row>
    <row r="97" spans="1:9" ht="11.25">
      <c r="A97" s="213"/>
      <c r="B97" s="213" t="s">
        <v>283</v>
      </c>
      <c r="C97" s="213" t="s">
        <v>380</v>
      </c>
      <c r="D97" s="213" t="s">
        <v>403</v>
      </c>
      <c r="E97" s="213" t="s">
        <v>261</v>
      </c>
      <c r="F97" s="213" t="s">
        <v>383</v>
      </c>
      <c r="G97" s="213" t="s">
        <v>253</v>
      </c>
      <c r="H97" s="213"/>
      <c r="I97" s="213" t="s">
        <v>253</v>
      </c>
    </row>
    <row r="98" spans="1:9" ht="11.25">
      <c r="A98" s="214"/>
      <c r="B98" s="214"/>
      <c r="C98" s="214"/>
      <c r="D98" s="214"/>
      <c r="E98" s="214"/>
      <c r="F98" s="214"/>
      <c r="G98" s="214"/>
      <c r="H98" s="214"/>
      <c r="I98" s="214"/>
    </row>
    <row r="99" spans="1:9" ht="11.25">
      <c r="A99" s="212"/>
      <c r="B99" s="212"/>
      <c r="C99" s="212"/>
      <c r="D99" s="212"/>
      <c r="E99" s="212"/>
      <c r="F99" s="212"/>
      <c r="G99" s="212"/>
      <c r="H99" s="212"/>
      <c r="I99" s="212"/>
    </row>
    <row r="100" spans="1:9" ht="11.25">
      <c r="A100" s="213" t="s">
        <v>385</v>
      </c>
      <c r="B100" s="213" t="s">
        <v>367</v>
      </c>
      <c r="C100" s="213" t="s">
        <v>374</v>
      </c>
      <c r="D100" s="213" t="s">
        <v>408</v>
      </c>
      <c r="E100" s="213">
        <v>0.48</v>
      </c>
      <c r="F100" s="213" t="s">
        <v>377</v>
      </c>
      <c r="G100" s="213" t="s">
        <v>314</v>
      </c>
      <c r="H100" s="213" t="s">
        <v>402</v>
      </c>
      <c r="I100" s="213" t="s">
        <v>390</v>
      </c>
    </row>
    <row r="101" spans="1:9" ht="11.25">
      <c r="A101" s="213"/>
      <c r="B101" s="213" t="s">
        <v>283</v>
      </c>
      <c r="C101" s="213" t="s">
        <v>380</v>
      </c>
      <c r="D101" s="213" t="s">
        <v>403</v>
      </c>
      <c r="E101" s="213" t="s">
        <v>261</v>
      </c>
      <c r="F101" s="213" t="s">
        <v>383</v>
      </c>
      <c r="G101" s="213" t="s">
        <v>253</v>
      </c>
      <c r="H101" s="213"/>
      <c r="I101" s="213" t="s">
        <v>253</v>
      </c>
    </row>
    <row r="102" spans="1:9" ht="11.25">
      <c r="A102" s="214"/>
      <c r="B102" s="214"/>
      <c r="C102" s="214"/>
      <c r="D102" s="214"/>
      <c r="E102" s="214"/>
      <c r="F102" s="214"/>
      <c r="G102" s="214"/>
      <c r="H102" s="214"/>
      <c r="I102" s="214"/>
    </row>
    <row r="103" spans="1:9" ht="11.25">
      <c r="A103" s="212"/>
      <c r="B103" s="212"/>
      <c r="C103" s="212"/>
      <c r="D103" s="212"/>
      <c r="E103" s="212"/>
      <c r="F103" s="212"/>
      <c r="G103" s="212"/>
      <c r="H103" s="212"/>
      <c r="I103" s="212"/>
    </row>
    <row r="104" spans="1:9" ht="11.25">
      <c r="A104" s="213" t="s">
        <v>385</v>
      </c>
      <c r="B104" s="213" t="s">
        <v>367</v>
      </c>
      <c r="C104" s="213" t="s">
        <v>374</v>
      </c>
      <c r="D104" s="213" t="s">
        <v>409</v>
      </c>
      <c r="E104" s="213">
        <v>0.62</v>
      </c>
      <c r="F104" s="213" t="s">
        <v>377</v>
      </c>
      <c r="G104" s="213" t="s">
        <v>314</v>
      </c>
      <c r="H104" s="213" t="s">
        <v>402</v>
      </c>
      <c r="I104" s="213" t="s">
        <v>390</v>
      </c>
    </row>
    <row r="105" spans="1:9" ht="11.25">
      <c r="A105" s="213"/>
      <c r="B105" s="213" t="s">
        <v>283</v>
      </c>
      <c r="C105" s="213" t="s">
        <v>380</v>
      </c>
      <c r="D105" s="213" t="s">
        <v>403</v>
      </c>
      <c r="E105" s="213" t="s">
        <v>261</v>
      </c>
      <c r="F105" s="213" t="s">
        <v>383</v>
      </c>
      <c r="G105" s="213" t="s">
        <v>253</v>
      </c>
      <c r="H105" s="213"/>
      <c r="I105" s="213" t="s">
        <v>253</v>
      </c>
    </row>
    <row r="106" spans="1:9" ht="11.25">
      <c r="A106" s="214"/>
      <c r="B106" s="214"/>
      <c r="C106" s="214"/>
      <c r="D106" s="214"/>
      <c r="E106" s="214"/>
      <c r="F106" s="214"/>
      <c r="G106" s="214"/>
      <c r="H106" s="214"/>
      <c r="I106" s="214"/>
    </row>
    <row r="107" spans="1:9" ht="11.25">
      <c r="A107" s="212"/>
      <c r="B107" s="212"/>
      <c r="C107" s="212"/>
      <c r="D107" s="212"/>
      <c r="E107" s="212"/>
      <c r="F107" s="212"/>
      <c r="G107" s="212"/>
      <c r="H107" s="212"/>
      <c r="I107" s="212"/>
    </row>
    <row r="108" spans="1:9" ht="11.25">
      <c r="A108" s="213" t="s">
        <v>385</v>
      </c>
      <c r="B108" s="213" t="s">
        <v>367</v>
      </c>
      <c r="C108" s="213" t="s">
        <v>374</v>
      </c>
      <c r="D108" s="213" t="s">
        <v>410</v>
      </c>
      <c r="E108" s="213">
        <v>1.24</v>
      </c>
      <c r="F108" s="213" t="s">
        <v>377</v>
      </c>
      <c r="G108" s="213" t="s">
        <v>314</v>
      </c>
      <c r="H108" s="213" t="s">
        <v>402</v>
      </c>
      <c r="I108" s="213" t="s">
        <v>390</v>
      </c>
    </row>
    <row r="109" spans="1:9" ht="11.25">
      <c r="A109" s="213"/>
      <c r="B109" s="213" t="s">
        <v>283</v>
      </c>
      <c r="C109" s="213" t="s">
        <v>380</v>
      </c>
      <c r="D109" s="213" t="s">
        <v>403</v>
      </c>
      <c r="E109" s="213" t="s">
        <v>261</v>
      </c>
      <c r="F109" s="213" t="s">
        <v>383</v>
      </c>
      <c r="G109" s="213" t="s">
        <v>253</v>
      </c>
      <c r="H109" s="213"/>
      <c r="I109" s="213" t="s">
        <v>253</v>
      </c>
    </row>
    <row r="110" spans="1:9" ht="11.25">
      <c r="A110" s="214"/>
      <c r="B110" s="214"/>
      <c r="C110" s="214"/>
      <c r="D110" s="214"/>
      <c r="E110" s="214"/>
      <c r="F110" s="214"/>
      <c r="G110" s="214"/>
      <c r="H110" s="214"/>
      <c r="I110" s="214"/>
    </row>
    <row r="111" spans="1:9" ht="11.25">
      <c r="A111" s="212"/>
      <c r="B111" s="212"/>
      <c r="C111" s="212"/>
      <c r="D111" s="212"/>
      <c r="E111" s="212"/>
      <c r="F111" s="212"/>
      <c r="G111" s="212"/>
      <c r="H111" s="212"/>
      <c r="I111" s="212"/>
    </row>
    <row r="112" spans="1:9" ht="11.25">
      <c r="A112" s="213" t="s">
        <v>372</v>
      </c>
      <c r="B112" s="213" t="s">
        <v>264</v>
      </c>
      <c r="C112" s="213" t="s">
        <v>411</v>
      </c>
      <c r="D112" s="213" t="s">
        <v>412</v>
      </c>
      <c r="E112" s="213">
        <v>17.35</v>
      </c>
      <c r="F112" s="213" t="s">
        <v>377</v>
      </c>
      <c r="G112" s="213" t="s">
        <v>314</v>
      </c>
      <c r="H112" s="213" t="s">
        <v>280</v>
      </c>
      <c r="I112" s="213" t="s">
        <v>390</v>
      </c>
    </row>
    <row r="113" spans="1:9" ht="11.25">
      <c r="A113" s="213"/>
      <c r="B113" s="213" t="s">
        <v>283</v>
      </c>
      <c r="C113" s="213" t="s">
        <v>380</v>
      </c>
      <c r="D113" s="213" t="s">
        <v>413</v>
      </c>
      <c r="E113" s="213" t="s">
        <v>382</v>
      </c>
      <c r="F113" s="213" t="s">
        <v>383</v>
      </c>
      <c r="G113" s="213" t="s">
        <v>253</v>
      </c>
      <c r="H113" s="213"/>
      <c r="I113" s="213" t="s">
        <v>253</v>
      </c>
    </row>
    <row r="114" spans="1:9" ht="11.25">
      <c r="A114" s="214"/>
      <c r="B114" s="214"/>
      <c r="C114" s="214"/>
      <c r="D114" s="214"/>
      <c r="E114" s="214"/>
      <c r="F114" s="214"/>
      <c r="G114" s="214"/>
      <c r="H114" s="214"/>
      <c r="I114" s="214"/>
    </row>
    <row r="115" spans="1:9" ht="11.25">
      <c r="A115" s="212"/>
      <c r="B115" s="212"/>
      <c r="C115" s="212"/>
      <c r="D115" s="212"/>
      <c r="E115" s="212"/>
      <c r="F115" s="212"/>
      <c r="G115" s="212"/>
      <c r="H115" s="212"/>
      <c r="I115" s="212"/>
    </row>
    <row r="116" spans="1:9" ht="11.25">
      <c r="A116" s="213" t="s">
        <v>414</v>
      </c>
      <c r="B116" s="213" t="s">
        <v>415</v>
      </c>
      <c r="C116" s="213" t="s">
        <v>416</v>
      </c>
      <c r="D116" s="213" t="s">
        <v>417</v>
      </c>
      <c r="E116" s="213">
        <v>1.88</v>
      </c>
      <c r="F116" s="218" t="s">
        <v>418</v>
      </c>
      <c r="G116" s="213" t="s">
        <v>314</v>
      </c>
      <c r="H116" s="213" t="s">
        <v>402</v>
      </c>
      <c r="I116" s="218" t="s">
        <v>419</v>
      </c>
    </row>
    <row r="117" spans="1:9" ht="11.25">
      <c r="A117" s="213" t="s">
        <v>420</v>
      </c>
      <c r="B117" s="213" t="s">
        <v>329</v>
      </c>
      <c r="C117" s="213" t="s">
        <v>380</v>
      </c>
      <c r="D117" s="213" t="s">
        <v>421</v>
      </c>
      <c r="E117" s="213" t="s">
        <v>320</v>
      </c>
      <c r="F117" s="213"/>
      <c r="G117" s="213" t="s">
        <v>253</v>
      </c>
      <c r="H117" s="213"/>
      <c r="I117" s="218" t="s">
        <v>314</v>
      </c>
    </row>
    <row r="118" spans="1:9" ht="11.25">
      <c r="A118" s="214"/>
      <c r="B118" s="214"/>
      <c r="C118" s="214"/>
      <c r="D118" s="214"/>
      <c r="E118" s="214"/>
      <c r="F118" s="214"/>
      <c r="G118" s="214"/>
      <c r="H118" s="214"/>
      <c r="I118" s="214"/>
    </row>
    <row r="119" spans="1:9" ht="11.25">
      <c r="A119" s="212"/>
      <c r="B119" s="212"/>
      <c r="C119" s="212"/>
      <c r="D119" s="212"/>
      <c r="E119" s="212"/>
      <c r="F119" s="212"/>
      <c r="G119" s="212"/>
      <c r="H119" s="212"/>
      <c r="I119" s="212"/>
    </row>
    <row r="120" spans="1:9" ht="11.25">
      <c r="A120" s="213" t="s">
        <v>385</v>
      </c>
      <c r="B120" s="213" t="s">
        <v>367</v>
      </c>
      <c r="C120" s="213" t="s">
        <v>374</v>
      </c>
      <c r="D120" s="213" t="s">
        <v>422</v>
      </c>
      <c r="E120" s="213">
        <v>0.87</v>
      </c>
      <c r="F120" s="213" t="s">
        <v>377</v>
      </c>
      <c r="G120" s="213" t="s">
        <v>314</v>
      </c>
      <c r="H120" s="213" t="s">
        <v>402</v>
      </c>
      <c r="I120" s="213" t="s">
        <v>419</v>
      </c>
    </row>
    <row r="121" spans="1:9" ht="11.25">
      <c r="A121" s="213"/>
      <c r="B121" s="213" t="s">
        <v>283</v>
      </c>
      <c r="C121" s="213" t="s">
        <v>380</v>
      </c>
      <c r="D121" s="213" t="s">
        <v>403</v>
      </c>
      <c r="E121" s="213" t="s">
        <v>261</v>
      </c>
      <c r="F121" s="213" t="s">
        <v>383</v>
      </c>
      <c r="G121" s="213" t="s">
        <v>253</v>
      </c>
      <c r="H121" s="213"/>
      <c r="I121" s="218" t="s">
        <v>314</v>
      </c>
    </row>
    <row r="122" spans="1:9" ht="11.25">
      <c r="A122" s="214"/>
      <c r="B122" s="214"/>
      <c r="C122" s="214"/>
      <c r="D122" s="214"/>
      <c r="E122" s="214"/>
      <c r="F122" s="214"/>
      <c r="G122" s="214"/>
      <c r="H122" s="214"/>
      <c r="I122" s="214"/>
    </row>
    <row r="123" spans="1:9" ht="11.25">
      <c r="A123" s="212"/>
      <c r="B123" s="212"/>
      <c r="C123" s="212"/>
      <c r="D123" s="212"/>
      <c r="E123" s="212"/>
      <c r="F123" s="212"/>
      <c r="G123" s="212"/>
      <c r="H123" s="212"/>
      <c r="I123" s="212"/>
    </row>
    <row r="124" spans="1:9" ht="11.25">
      <c r="A124" s="213" t="s">
        <v>385</v>
      </c>
      <c r="B124" s="213" t="s">
        <v>423</v>
      </c>
      <c r="C124" s="213" t="s">
        <v>424</v>
      </c>
      <c r="D124" s="213" t="s">
        <v>425</v>
      </c>
      <c r="E124" s="213">
        <v>0.51</v>
      </c>
      <c r="F124" s="213" t="s">
        <v>377</v>
      </c>
      <c r="G124" s="218" t="s">
        <v>426</v>
      </c>
      <c r="H124" s="218" t="s">
        <v>389</v>
      </c>
      <c r="I124" s="218" t="s">
        <v>419</v>
      </c>
    </row>
    <row r="125" spans="1:9" ht="11.25">
      <c r="A125" s="213"/>
      <c r="B125" s="213" t="s">
        <v>391</v>
      </c>
      <c r="C125" s="213"/>
      <c r="D125" s="213"/>
      <c r="E125" s="213" t="s">
        <v>261</v>
      </c>
      <c r="F125" s="213" t="s">
        <v>383</v>
      </c>
      <c r="G125" s="218" t="s">
        <v>384</v>
      </c>
      <c r="H125" s="218"/>
      <c r="I125" s="218" t="s">
        <v>426</v>
      </c>
    </row>
    <row r="126" spans="1:9" ht="11.25">
      <c r="A126" s="214"/>
      <c r="B126" s="214"/>
      <c r="C126" s="214"/>
      <c r="D126" s="214"/>
      <c r="E126" s="214"/>
      <c r="F126" s="214"/>
      <c r="G126" s="214"/>
      <c r="H126" s="214"/>
      <c r="I126" s="214"/>
    </row>
    <row r="127" spans="1:9" ht="11.25">
      <c r="A127" s="212"/>
      <c r="B127" s="212"/>
      <c r="C127" s="212"/>
      <c r="D127" s="212"/>
      <c r="E127" s="212"/>
      <c r="F127" s="212"/>
      <c r="G127" s="212"/>
      <c r="H127" s="212"/>
      <c r="I127" s="212"/>
    </row>
    <row r="128" spans="1:9" ht="11.25">
      <c r="A128" s="213" t="s">
        <v>385</v>
      </c>
      <c r="B128" s="213" t="s">
        <v>427</v>
      </c>
      <c r="C128" s="213" t="s">
        <v>428</v>
      </c>
      <c r="D128" s="213" t="s">
        <v>277</v>
      </c>
      <c r="E128" s="213">
        <v>2.51</v>
      </c>
      <c r="F128" s="213" t="s">
        <v>377</v>
      </c>
      <c r="G128" s="213" t="s">
        <v>314</v>
      </c>
      <c r="H128" s="213" t="s">
        <v>389</v>
      </c>
      <c r="I128" s="213" t="s">
        <v>429</v>
      </c>
    </row>
    <row r="129" spans="1:9" ht="11.25">
      <c r="A129" s="213"/>
      <c r="B129" s="213" t="s">
        <v>329</v>
      </c>
      <c r="C129" s="213"/>
      <c r="D129" s="213" t="s">
        <v>272</v>
      </c>
      <c r="E129" s="213" t="s">
        <v>261</v>
      </c>
      <c r="F129" s="213" t="s">
        <v>383</v>
      </c>
      <c r="G129" s="213" t="s">
        <v>253</v>
      </c>
      <c r="H129" s="213"/>
      <c r="I129" s="213" t="s">
        <v>314</v>
      </c>
    </row>
    <row r="130" spans="1:9" ht="11.25">
      <c r="A130" s="214"/>
      <c r="B130" s="214"/>
      <c r="C130" s="214"/>
      <c r="D130" s="214"/>
      <c r="E130" s="214"/>
      <c r="F130" s="214"/>
      <c r="G130" s="214"/>
      <c r="H130" s="214"/>
      <c r="I130" s="214"/>
    </row>
    <row r="131" spans="1:9" ht="11.25">
      <c r="A131" s="212"/>
      <c r="B131" s="212"/>
      <c r="C131" s="212"/>
      <c r="D131" s="212"/>
      <c r="E131" s="212"/>
      <c r="F131" s="212"/>
      <c r="G131" s="212"/>
      <c r="H131" s="212"/>
      <c r="I131" s="212"/>
    </row>
    <row r="132" spans="1:9" ht="11.25">
      <c r="A132" s="213" t="s">
        <v>430</v>
      </c>
      <c r="B132" s="213" t="s">
        <v>431</v>
      </c>
      <c r="C132" s="213" t="s">
        <v>432</v>
      </c>
      <c r="D132" s="213" t="s">
        <v>433</v>
      </c>
      <c r="E132" s="213">
        <v>9.96</v>
      </c>
      <c r="F132" s="213" t="s">
        <v>434</v>
      </c>
      <c r="G132" s="213" t="s">
        <v>435</v>
      </c>
      <c r="H132" s="213" t="s">
        <v>389</v>
      </c>
      <c r="I132" s="213" t="s">
        <v>436</v>
      </c>
    </row>
    <row r="133" spans="1:9" ht="11.25">
      <c r="A133" s="213" t="s">
        <v>437</v>
      </c>
      <c r="B133" s="213" t="s">
        <v>303</v>
      </c>
      <c r="C133" s="213" t="s">
        <v>438</v>
      </c>
      <c r="D133" s="213" t="s">
        <v>393</v>
      </c>
      <c r="E133" s="213" t="s">
        <v>261</v>
      </c>
      <c r="F133" s="213"/>
      <c r="G133" s="213" t="s">
        <v>439</v>
      </c>
      <c r="H133" s="213"/>
      <c r="I133" s="213" t="s">
        <v>439</v>
      </c>
    </row>
    <row r="134" spans="1:9" ht="11.25">
      <c r="A134" s="214"/>
      <c r="B134" s="214"/>
      <c r="C134" s="214"/>
      <c r="D134" s="214"/>
      <c r="E134" s="214"/>
      <c r="F134" s="214"/>
      <c r="G134" s="214"/>
      <c r="H134" s="214"/>
      <c r="I134" s="214"/>
    </row>
    <row r="135" spans="1:9" ht="11.25">
      <c r="A135" s="212"/>
      <c r="B135" s="212"/>
      <c r="C135" s="212"/>
      <c r="D135" s="212"/>
      <c r="E135" s="212"/>
      <c r="F135" s="212"/>
      <c r="G135" s="212"/>
      <c r="H135" s="212"/>
      <c r="I135" s="212"/>
    </row>
    <row r="136" spans="1:9" ht="11.25">
      <c r="A136" s="213" t="s">
        <v>440</v>
      </c>
      <c r="B136" s="213" t="s">
        <v>441</v>
      </c>
      <c r="C136" s="213" t="s">
        <v>442</v>
      </c>
      <c r="D136" s="213" t="s">
        <v>443</v>
      </c>
      <c r="E136" s="213">
        <v>41.86</v>
      </c>
      <c r="F136" s="213" t="s">
        <v>444</v>
      </c>
      <c r="G136" s="213" t="s">
        <v>260</v>
      </c>
      <c r="H136" s="213" t="s">
        <v>445</v>
      </c>
      <c r="I136" s="213" t="s">
        <v>436</v>
      </c>
    </row>
    <row r="137" spans="1:9" ht="11.25">
      <c r="A137" s="213" t="s">
        <v>241</v>
      </c>
      <c r="B137" s="213" t="s">
        <v>368</v>
      </c>
      <c r="C137" s="213" t="s">
        <v>446</v>
      </c>
      <c r="D137" s="213"/>
      <c r="E137" s="213" t="s">
        <v>261</v>
      </c>
      <c r="F137" s="218" t="s">
        <v>447</v>
      </c>
      <c r="G137" s="213" t="s">
        <v>262</v>
      </c>
      <c r="H137" s="213"/>
      <c r="I137" s="213" t="s">
        <v>262</v>
      </c>
    </row>
    <row r="138" spans="1:9" ht="11.25">
      <c r="A138" s="214" t="s">
        <v>241</v>
      </c>
      <c r="B138" s="214"/>
      <c r="C138" s="214"/>
      <c r="D138" s="214"/>
      <c r="E138" s="214"/>
      <c r="F138" s="214"/>
      <c r="G138" s="214"/>
      <c r="H138" s="214"/>
      <c r="I138" s="214"/>
    </row>
    <row r="139" spans="1:9" ht="11.25">
      <c r="A139" s="212"/>
      <c r="B139" s="212"/>
      <c r="C139" s="212"/>
      <c r="D139" s="212"/>
      <c r="E139" s="212" t="s">
        <v>241</v>
      </c>
      <c r="F139" s="212"/>
      <c r="G139" s="212"/>
      <c r="H139" s="212"/>
      <c r="I139" s="212"/>
    </row>
    <row r="140" spans="1:9" ht="11.25">
      <c r="A140" s="213" t="s">
        <v>448</v>
      </c>
      <c r="B140" s="213" t="s">
        <v>449</v>
      </c>
      <c r="C140" s="213" t="s">
        <v>442</v>
      </c>
      <c r="D140" s="213" t="s">
        <v>450</v>
      </c>
      <c r="E140" s="213">
        <v>2624.06</v>
      </c>
      <c r="F140" s="213" t="s">
        <v>451</v>
      </c>
      <c r="G140" s="218" t="s">
        <v>260</v>
      </c>
      <c r="H140" s="213" t="s">
        <v>338</v>
      </c>
      <c r="I140" s="213" t="s">
        <v>436</v>
      </c>
    </row>
    <row r="141" spans="1:9" ht="11.25">
      <c r="A141" s="213" t="s">
        <v>452</v>
      </c>
      <c r="B141" s="213" t="s">
        <v>250</v>
      </c>
      <c r="C141" s="213" t="s">
        <v>446</v>
      </c>
      <c r="D141" s="213"/>
      <c r="E141" s="213" t="s">
        <v>453</v>
      </c>
      <c r="F141" s="213" t="s">
        <v>454</v>
      </c>
      <c r="G141" s="213" t="s">
        <v>262</v>
      </c>
      <c r="H141" s="213"/>
      <c r="I141" s="213" t="s">
        <v>262</v>
      </c>
    </row>
    <row r="142" spans="1:9" ht="11.25">
      <c r="A142" s="214" t="s">
        <v>241</v>
      </c>
      <c r="B142" s="214"/>
      <c r="C142" s="214"/>
      <c r="D142" s="214"/>
      <c r="E142" s="214"/>
      <c r="F142" s="214"/>
      <c r="G142" s="214" t="s">
        <v>241</v>
      </c>
      <c r="H142" s="214"/>
      <c r="I142" s="214"/>
    </row>
    <row r="143" spans="1:9" ht="11.25">
      <c r="A143" s="212"/>
      <c r="B143" s="212"/>
      <c r="C143" s="212" t="s">
        <v>432</v>
      </c>
      <c r="D143" s="212" t="s">
        <v>388</v>
      </c>
      <c r="E143" s="212"/>
      <c r="F143" s="212"/>
      <c r="G143" s="212" t="s">
        <v>435</v>
      </c>
      <c r="H143" s="212"/>
      <c r="I143" s="212"/>
    </row>
    <row r="144" spans="1:9" ht="11.25">
      <c r="A144" s="213" t="s">
        <v>448</v>
      </c>
      <c r="B144" s="213" t="s">
        <v>455</v>
      </c>
      <c r="C144" s="213" t="s">
        <v>456</v>
      </c>
      <c r="D144" s="213" t="s">
        <v>457</v>
      </c>
      <c r="E144" s="213">
        <v>3183.75</v>
      </c>
      <c r="F144" s="213" t="s">
        <v>451</v>
      </c>
      <c r="G144" s="213" t="s">
        <v>458</v>
      </c>
      <c r="H144" s="213" t="s">
        <v>389</v>
      </c>
      <c r="I144" s="213" t="s">
        <v>436</v>
      </c>
    </row>
    <row r="145" spans="1:9" ht="11.25">
      <c r="A145" s="213" t="s">
        <v>452</v>
      </c>
      <c r="B145" s="213" t="s">
        <v>391</v>
      </c>
      <c r="C145" s="213" t="s">
        <v>459</v>
      </c>
      <c r="D145" s="213" t="s">
        <v>299</v>
      </c>
      <c r="E145" s="213" t="s">
        <v>453</v>
      </c>
      <c r="F145" s="213" t="s">
        <v>454</v>
      </c>
      <c r="G145" s="213" t="s">
        <v>439</v>
      </c>
      <c r="H145" s="213"/>
      <c r="I145" s="218" t="s">
        <v>460</v>
      </c>
    </row>
    <row r="146" spans="1:9" ht="11.25">
      <c r="A146" s="214"/>
      <c r="B146" s="214"/>
      <c r="C146" s="214" t="s">
        <v>380</v>
      </c>
      <c r="D146" s="214"/>
      <c r="E146" s="214"/>
      <c r="F146" s="214"/>
      <c r="G146" s="214" t="s">
        <v>460</v>
      </c>
      <c r="H146" s="214"/>
      <c r="I146" s="214"/>
    </row>
    <row r="147" spans="1:9" ht="11.25">
      <c r="A147" s="212"/>
      <c r="B147" s="212"/>
      <c r="C147" s="212" t="s">
        <v>461</v>
      </c>
      <c r="D147" s="212"/>
      <c r="E147" s="212">
        <v>10</v>
      </c>
      <c r="F147" s="212"/>
      <c r="G147" s="212"/>
      <c r="H147" s="212"/>
      <c r="I147" s="212"/>
    </row>
    <row r="148" spans="1:9" ht="11.25">
      <c r="A148" s="213" t="s">
        <v>440</v>
      </c>
      <c r="B148" s="213" t="s">
        <v>462</v>
      </c>
      <c r="C148" s="213" t="s">
        <v>463</v>
      </c>
      <c r="D148" s="213" t="s">
        <v>464</v>
      </c>
      <c r="E148" s="213" t="s">
        <v>261</v>
      </c>
      <c r="F148" s="213" t="s">
        <v>465</v>
      </c>
      <c r="G148" s="213" t="s">
        <v>466</v>
      </c>
      <c r="H148" s="213" t="s">
        <v>338</v>
      </c>
      <c r="I148" s="213" t="s">
        <v>467</v>
      </c>
    </row>
    <row r="149" spans="1:9" ht="11.25">
      <c r="A149" s="213" t="s">
        <v>241</v>
      </c>
      <c r="B149" s="213" t="s">
        <v>303</v>
      </c>
      <c r="C149" s="213" t="s">
        <v>468</v>
      </c>
      <c r="D149" s="213"/>
      <c r="E149" s="213">
        <v>4.35</v>
      </c>
      <c r="F149" s="213"/>
      <c r="G149" s="213" t="s">
        <v>469</v>
      </c>
      <c r="H149" s="213"/>
      <c r="I149" s="213" t="s">
        <v>470</v>
      </c>
    </row>
    <row r="150" spans="1:9" ht="11.25">
      <c r="A150" s="214" t="s">
        <v>241</v>
      </c>
      <c r="B150" s="214"/>
      <c r="C150" s="214"/>
      <c r="D150" s="214"/>
      <c r="E150" s="214" t="s">
        <v>252</v>
      </c>
      <c r="F150" s="214"/>
      <c r="G150" s="214"/>
      <c r="H150" s="214"/>
      <c r="I150" s="214"/>
    </row>
    <row r="151" spans="1:9" ht="11.25">
      <c r="A151" s="212"/>
      <c r="B151" s="212"/>
      <c r="C151" s="212"/>
      <c r="D151" s="212"/>
      <c r="E151" s="212" t="s">
        <v>241</v>
      </c>
      <c r="F151" s="212"/>
      <c r="G151" s="212"/>
      <c r="H151" s="212"/>
      <c r="I151" s="212"/>
    </row>
    <row r="152" spans="1:9" ht="11.25">
      <c r="A152" s="213" t="s">
        <v>440</v>
      </c>
      <c r="B152" s="213" t="s">
        <v>471</v>
      </c>
      <c r="C152" s="213" t="s">
        <v>472</v>
      </c>
      <c r="D152" s="213" t="s">
        <v>473</v>
      </c>
      <c r="E152" s="213">
        <v>25</v>
      </c>
      <c r="F152" s="213" t="s">
        <v>474</v>
      </c>
      <c r="G152" s="213" t="s">
        <v>475</v>
      </c>
      <c r="H152" s="213" t="s">
        <v>338</v>
      </c>
      <c r="I152" s="213" t="s">
        <v>467</v>
      </c>
    </row>
    <row r="153" spans="1:9" ht="11.25">
      <c r="A153" s="213" t="s">
        <v>241</v>
      </c>
      <c r="B153" s="213" t="s">
        <v>303</v>
      </c>
      <c r="C153" s="213"/>
      <c r="D153" s="213"/>
      <c r="E153" s="213" t="s">
        <v>261</v>
      </c>
      <c r="F153" s="213"/>
      <c r="G153" s="213" t="s">
        <v>476</v>
      </c>
      <c r="H153" s="213"/>
      <c r="I153" s="213" t="s">
        <v>476</v>
      </c>
    </row>
    <row r="154" spans="1:9" ht="11.25">
      <c r="A154" s="214" t="s">
        <v>241</v>
      </c>
      <c r="B154" s="214"/>
      <c r="C154" s="214"/>
      <c r="D154" s="214"/>
      <c r="E154" s="214"/>
      <c r="F154" s="214"/>
      <c r="G154" s="214"/>
      <c r="H154" s="214"/>
      <c r="I154" s="214"/>
    </row>
    <row r="155" spans="1:9" ht="11.25">
      <c r="A155" s="212"/>
      <c r="B155" s="212"/>
      <c r="C155" s="212" t="s">
        <v>461</v>
      </c>
      <c r="D155" s="212"/>
      <c r="E155" s="212"/>
      <c r="F155" s="212"/>
      <c r="G155" s="212"/>
      <c r="H155" s="212"/>
      <c r="I155" s="212"/>
    </row>
    <row r="156" spans="1:9" ht="11.25">
      <c r="A156" s="213" t="s">
        <v>440</v>
      </c>
      <c r="B156" s="213" t="s">
        <v>462</v>
      </c>
      <c r="C156" s="213" t="s">
        <v>463</v>
      </c>
      <c r="D156" s="213" t="s">
        <v>477</v>
      </c>
      <c r="E156" s="213">
        <v>20</v>
      </c>
      <c r="F156" s="213" t="s">
        <v>478</v>
      </c>
      <c r="G156" s="213" t="s">
        <v>479</v>
      </c>
      <c r="H156" s="213" t="s">
        <v>338</v>
      </c>
      <c r="I156" s="213" t="s">
        <v>467</v>
      </c>
    </row>
    <row r="157" spans="1:9" ht="11.25">
      <c r="A157" s="213" t="s">
        <v>241</v>
      </c>
      <c r="B157" s="213" t="s">
        <v>303</v>
      </c>
      <c r="C157" s="213" t="s">
        <v>468</v>
      </c>
      <c r="D157" s="213"/>
      <c r="E157" s="213" t="s">
        <v>261</v>
      </c>
      <c r="F157" s="213"/>
      <c r="G157" s="213" t="s">
        <v>294</v>
      </c>
      <c r="H157" s="213"/>
      <c r="I157" s="213" t="s">
        <v>294</v>
      </c>
    </row>
    <row r="158" spans="1:9" ht="11.25">
      <c r="A158" s="214"/>
      <c r="B158" s="214"/>
      <c r="C158" s="214"/>
      <c r="D158" s="214"/>
      <c r="E158" s="214"/>
      <c r="F158" s="214"/>
      <c r="G158" s="214"/>
      <c r="H158" s="214"/>
      <c r="I158" s="214"/>
    </row>
    <row r="159" spans="1:9" ht="11.25">
      <c r="A159" s="212"/>
      <c r="B159" s="212"/>
      <c r="C159" s="212"/>
      <c r="D159" s="212"/>
      <c r="E159" s="212"/>
      <c r="F159" s="212"/>
      <c r="G159" s="212"/>
      <c r="H159" s="212"/>
      <c r="I159" s="212"/>
    </row>
    <row r="160" spans="1:9" ht="11.25">
      <c r="A160" s="213" t="s">
        <v>480</v>
      </c>
      <c r="B160" s="213" t="s">
        <v>460</v>
      </c>
      <c r="C160" s="213" t="s">
        <v>481</v>
      </c>
      <c r="D160" s="213" t="s">
        <v>482</v>
      </c>
      <c r="E160" s="213">
        <v>46.32</v>
      </c>
      <c r="F160" s="213" t="s">
        <v>483</v>
      </c>
      <c r="G160" s="213" t="s">
        <v>484</v>
      </c>
      <c r="H160" s="213" t="s">
        <v>269</v>
      </c>
      <c r="I160" s="213" t="s">
        <v>485</v>
      </c>
    </row>
    <row r="161" spans="1:9" ht="11.25">
      <c r="A161" s="213"/>
      <c r="B161" s="213" t="s">
        <v>283</v>
      </c>
      <c r="C161" s="213" t="s">
        <v>486</v>
      </c>
      <c r="D161" s="213" t="s">
        <v>487</v>
      </c>
      <c r="E161" s="213" t="s">
        <v>252</v>
      </c>
      <c r="F161" s="213"/>
      <c r="G161" s="213" t="s">
        <v>415</v>
      </c>
      <c r="H161" s="213"/>
      <c r="I161" s="213" t="s">
        <v>297</v>
      </c>
    </row>
    <row r="162" spans="1:9" ht="11.25">
      <c r="A162" s="214"/>
      <c r="B162" s="214"/>
      <c r="C162" s="214"/>
      <c r="D162" s="214" t="s">
        <v>488</v>
      </c>
      <c r="E162" s="214"/>
      <c r="F162" s="214"/>
      <c r="G162" s="214"/>
      <c r="H162" s="214"/>
      <c r="I162" s="214"/>
    </row>
    <row r="163" spans="1:9" ht="11.25">
      <c r="A163" s="212"/>
      <c r="B163" s="212"/>
      <c r="C163" s="212"/>
      <c r="D163" s="212"/>
      <c r="E163" s="212"/>
      <c r="F163" s="212"/>
      <c r="G163" s="212"/>
      <c r="H163" s="212"/>
      <c r="I163" s="212"/>
    </row>
    <row r="164" spans="1:9" ht="11.25">
      <c r="A164" s="213" t="s">
        <v>480</v>
      </c>
      <c r="B164" s="213" t="s">
        <v>489</v>
      </c>
      <c r="C164" s="213" t="s">
        <v>490</v>
      </c>
      <c r="D164" s="213" t="s">
        <v>491</v>
      </c>
      <c r="E164" s="213">
        <v>14</v>
      </c>
      <c r="F164" s="213" t="s">
        <v>478</v>
      </c>
      <c r="G164" s="213" t="s">
        <v>492</v>
      </c>
      <c r="H164" s="213" t="s">
        <v>338</v>
      </c>
      <c r="I164" s="213" t="s">
        <v>485</v>
      </c>
    </row>
    <row r="165" spans="1:9" ht="11.25">
      <c r="A165" s="213"/>
      <c r="B165" s="213" t="s">
        <v>391</v>
      </c>
      <c r="C165" s="213" t="s">
        <v>493</v>
      </c>
      <c r="D165" s="213" t="s">
        <v>494</v>
      </c>
      <c r="E165" s="213" t="s">
        <v>261</v>
      </c>
      <c r="F165" s="213"/>
      <c r="G165" s="213" t="s">
        <v>495</v>
      </c>
      <c r="H165" s="213"/>
      <c r="I165" s="213" t="s">
        <v>492</v>
      </c>
    </row>
    <row r="166" spans="1:9" ht="11.25">
      <c r="A166" s="214"/>
      <c r="B166" s="214"/>
      <c r="C166" s="214" t="s">
        <v>380</v>
      </c>
      <c r="D166" s="214"/>
      <c r="E166" s="214"/>
      <c r="F166" s="214"/>
      <c r="G166" s="214"/>
      <c r="H166" s="214"/>
      <c r="I166" s="214"/>
    </row>
    <row r="167" spans="1:9" ht="11.25">
      <c r="A167" s="212"/>
      <c r="B167" s="212"/>
      <c r="C167" s="212"/>
      <c r="D167" s="212" t="s">
        <v>496</v>
      </c>
      <c r="E167" s="212"/>
      <c r="F167" s="212"/>
      <c r="G167" s="212"/>
      <c r="H167" s="212"/>
      <c r="I167" s="212"/>
    </row>
    <row r="168" spans="1:9" ht="11.25">
      <c r="A168" s="213" t="s">
        <v>440</v>
      </c>
      <c r="B168" s="213" t="s">
        <v>497</v>
      </c>
      <c r="C168" s="213" t="s">
        <v>498</v>
      </c>
      <c r="D168" s="213" t="s">
        <v>499</v>
      </c>
      <c r="E168" s="213">
        <v>4</v>
      </c>
      <c r="F168" s="213" t="s">
        <v>478</v>
      </c>
      <c r="G168" s="213" t="s">
        <v>500</v>
      </c>
      <c r="H168" s="213" t="s">
        <v>338</v>
      </c>
      <c r="I168" s="213" t="s">
        <v>485</v>
      </c>
    </row>
    <row r="169" spans="1:9" ht="11.25">
      <c r="A169" s="213"/>
      <c r="B169" s="213" t="s">
        <v>391</v>
      </c>
      <c r="C169" s="213" t="s">
        <v>501</v>
      </c>
      <c r="D169" s="213" t="s">
        <v>502</v>
      </c>
      <c r="E169" s="213" t="s">
        <v>261</v>
      </c>
      <c r="F169" s="213"/>
      <c r="G169" s="213" t="s">
        <v>503</v>
      </c>
      <c r="H169" s="213"/>
      <c r="I169" s="213" t="s">
        <v>504</v>
      </c>
    </row>
    <row r="170" spans="1:9" ht="11.25">
      <c r="A170" s="214"/>
      <c r="B170" s="214"/>
      <c r="C170" s="214"/>
      <c r="D170" s="214"/>
      <c r="E170" s="214"/>
      <c r="F170" s="214"/>
      <c r="G170" s="214"/>
      <c r="H170" s="214"/>
      <c r="I170" s="214"/>
    </row>
    <row r="171" spans="1:9" ht="11.25">
      <c r="A171" s="212"/>
      <c r="B171" s="212"/>
      <c r="C171" s="212"/>
      <c r="D171" s="212" t="s">
        <v>505</v>
      </c>
      <c r="E171" s="212"/>
      <c r="F171" s="212"/>
      <c r="G171" s="212"/>
      <c r="H171" s="212"/>
      <c r="I171" s="212"/>
    </row>
    <row r="172" spans="1:9" ht="11.25">
      <c r="A172" s="213" t="s">
        <v>480</v>
      </c>
      <c r="B172" s="213" t="s">
        <v>455</v>
      </c>
      <c r="C172" s="213" t="s">
        <v>277</v>
      </c>
      <c r="D172" s="213" t="s">
        <v>506</v>
      </c>
      <c r="E172" s="213">
        <v>15.54</v>
      </c>
      <c r="F172" s="213" t="s">
        <v>507</v>
      </c>
      <c r="G172" s="213" t="s">
        <v>508</v>
      </c>
      <c r="H172" s="213" t="s">
        <v>389</v>
      </c>
      <c r="I172" s="213" t="s">
        <v>485</v>
      </c>
    </row>
    <row r="173" spans="1:9" ht="11.25">
      <c r="A173" s="213"/>
      <c r="B173" s="213" t="s">
        <v>329</v>
      </c>
      <c r="C173" s="213" t="s">
        <v>509</v>
      </c>
      <c r="D173" s="213" t="s">
        <v>510</v>
      </c>
      <c r="E173" s="213" t="s">
        <v>252</v>
      </c>
      <c r="F173" s="213" t="s">
        <v>511</v>
      </c>
      <c r="G173" s="213" t="s">
        <v>512</v>
      </c>
      <c r="H173" s="213"/>
      <c r="I173" s="213" t="s">
        <v>513</v>
      </c>
    </row>
    <row r="174" spans="1:9" ht="11.25">
      <c r="A174" s="214"/>
      <c r="B174" s="214"/>
      <c r="C174" s="214"/>
      <c r="D174" s="214"/>
      <c r="E174" s="214"/>
      <c r="F174" s="214" t="s">
        <v>514</v>
      </c>
      <c r="G174" s="214"/>
      <c r="H174" s="214"/>
      <c r="I174" s="214"/>
    </row>
    <row r="175" spans="1:9" ht="11.25">
      <c r="A175" s="212"/>
      <c r="B175" s="212"/>
      <c r="C175" s="212"/>
      <c r="D175" s="212" t="s">
        <v>515</v>
      </c>
      <c r="E175" s="212"/>
      <c r="F175" s="212"/>
      <c r="G175" s="212"/>
      <c r="H175" s="212"/>
      <c r="I175" s="212"/>
    </row>
    <row r="176" spans="1:9" ht="11.25">
      <c r="A176" s="213" t="s">
        <v>480</v>
      </c>
      <c r="B176" s="213" t="s">
        <v>516</v>
      </c>
      <c r="C176" s="213" t="s">
        <v>517</v>
      </c>
      <c r="D176" s="213" t="s">
        <v>518</v>
      </c>
      <c r="E176" s="213">
        <v>27.3</v>
      </c>
      <c r="F176" s="213" t="s">
        <v>478</v>
      </c>
      <c r="G176" s="213" t="s">
        <v>479</v>
      </c>
      <c r="H176" s="213" t="s">
        <v>338</v>
      </c>
      <c r="I176" s="213" t="s">
        <v>485</v>
      </c>
    </row>
    <row r="177" spans="1:9" ht="11.25">
      <c r="A177" s="213"/>
      <c r="B177" s="213" t="s">
        <v>283</v>
      </c>
      <c r="C177" s="213" t="s">
        <v>519</v>
      </c>
      <c r="D177" s="213" t="s">
        <v>520</v>
      </c>
      <c r="E177" s="213" t="s">
        <v>261</v>
      </c>
      <c r="F177" s="213"/>
      <c r="G177" s="213" t="s">
        <v>294</v>
      </c>
      <c r="H177" s="213"/>
      <c r="I177" s="213" t="s">
        <v>294</v>
      </c>
    </row>
    <row r="178" spans="1:9" ht="11.25">
      <c r="A178" s="214"/>
      <c r="B178" s="214"/>
      <c r="C178" s="214"/>
      <c r="D178" s="214" t="s">
        <v>521</v>
      </c>
      <c r="E178" s="214"/>
      <c r="F178" s="214"/>
      <c r="G178" s="214"/>
      <c r="H178" s="214"/>
      <c r="I178" s="214"/>
    </row>
    <row r="179" spans="1:9" ht="11.25">
      <c r="A179" s="212"/>
      <c r="B179" s="212"/>
      <c r="C179" s="213"/>
      <c r="D179" s="213" t="s">
        <v>522</v>
      </c>
      <c r="E179" s="212"/>
      <c r="F179" s="218"/>
      <c r="G179" s="212"/>
      <c r="H179" s="212"/>
      <c r="I179" s="212"/>
    </row>
    <row r="180" spans="1:9" ht="11.25">
      <c r="A180" s="213" t="s">
        <v>480</v>
      </c>
      <c r="B180" s="218" t="s">
        <v>523</v>
      </c>
      <c r="C180" s="213" t="s">
        <v>524</v>
      </c>
      <c r="D180" s="213" t="s">
        <v>525</v>
      </c>
      <c r="E180" s="222">
        <v>11.1</v>
      </c>
      <c r="F180" s="213" t="s">
        <v>507</v>
      </c>
      <c r="G180" s="218" t="s">
        <v>500</v>
      </c>
      <c r="H180" s="213" t="s">
        <v>389</v>
      </c>
      <c r="I180" s="218" t="s">
        <v>526</v>
      </c>
    </row>
    <row r="181" spans="1:9" ht="11.25">
      <c r="A181" s="213"/>
      <c r="B181" s="213" t="s">
        <v>317</v>
      </c>
      <c r="C181" s="213" t="s">
        <v>527</v>
      </c>
      <c r="D181" s="213" t="s">
        <v>528</v>
      </c>
      <c r="E181" s="213" t="s">
        <v>252</v>
      </c>
      <c r="F181" s="213" t="s">
        <v>511</v>
      </c>
      <c r="G181" s="218" t="s">
        <v>503</v>
      </c>
      <c r="H181" s="213"/>
      <c r="I181" s="218" t="s">
        <v>500</v>
      </c>
    </row>
    <row r="182" spans="1:9" ht="11.25">
      <c r="A182" s="214"/>
      <c r="B182" s="214"/>
      <c r="C182" s="214"/>
      <c r="D182" s="214" t="s">
        <v>529</v>
      </c>
      <c r="E182" s="214"/>
      <c r="F182" s="214" t="s">
        <v>514</v>
      </c>
      <c r="G182" s="214"/>
      <c r="H182" s="214"/>
      <c r="I182" s="214"/>
    </row>
    <row r="183" spans="1:9" ht="11.25">
      <c r="A183" s="212"/>
      <c r="B183" s="212"/>
      <c r="C183" s="212"/>
      <c r="D183" s="212"/>
      <c r="E183" s="212"/>
      <c r="F183" s="212"/>
      <c r="G183" s="212"/>
      <c r="H183" s="212"/>
      <c r="I183" s="212"/>
    </row>
    <row r="184" spans="1:9" ht="11.25">
      <c r="A184" s="213" t="s">
        <v>480</v>
      </c>
      <c r="B184" s="213" t="s">
        <v>530</v>
      </c>
      <c r="C184" s="213" t="s">
        <v>531</v>
      </c>
      <c r="D184" s="213" t="s">
        <v>388</v>
      </c>
      <c r="E184" s="213">
        <v>20</v>
      </c>
      <c r="F184" s="213" t="s">
        <v>532</v>
      </c>
      <c r="G184" s="213" t="s">
        <v>533</v>
      </c>
      <c r="H184" s="213" t="s">
        <v>338</v>
      </c>
      <c r="I184" s="213" t="s">
        <v>534</v>
      </c>
    </row>
    <row r="185" spans="1:9" ht="11.25">
      <c r="A185" s="213"/>
      <c r="B185" s="213" t="s">
        <v>329</v>
      </c>
      <c r="C185" s="213" t="s">
        <v>527</v>
      </c>
      <c r="D185" s="213" t="s">
        <v>393</v>
      </c>
      <c r="E185" s="213" t="s">
        <v>261</v>
      </c>
      <c r="F185" s="213" t="s">
        <v>535</v>
      </c>
      <c r="G185" s="213" t="s">
        <v>536</v>
      </c>
      <c r="H185" s="213" t="s">
        <v>241</v>
      </c>
      <c r="I185" s="213" t="s">
        <v>260</v>
      </c>
    </row>
    <row r="186" spans="1:9" ht="11.25">
      <c r="A186" s="214"/>
      <c r="B186" s="214"/>
      <c r="C186" s="214"/>
      <c r="D186" s="214"/>
      <c r="E186" s="214"/>
      <c r="F186" s="214"/>
      <c r="G186" s="214"/>
      <c r="H186" s="214"/>
      <c r="I186" s="214"/>
    </row>
    <row r="187" spans="1:9" ht="11.25">
      <c r="A187" s="212"/>
      <c r="B187" s="212"/>
      <c r="C187" s="213"/>
      <c r="D187" s="213" t="s">
        <v>537</v>
      </c>
      <c r="E187" s="212"/>
      <c r="F187" s="218"/>
      <c r="G187" s="212"/>
      <c r="H187" s="212"/>
      <c r="I187" s="212"/>
    </row>
    <row r="188" spans="1:9" ht="11.25">
      <c r="A188" s="213" t="s">
        <v>480</v>
      </c>
      <c r="B188" s="218" t="s">
        <v>538</v>
      </c>
      <c r="C188" s="213" t="s">
        <v>539</v>
      </c>
      <c r="D188" s="213" t="s">
        <v>540</v>
      </c>
      <c r="E188" s="213">
        <v>28.29</v>
      </c>
      <c r="F188" s="213" t="s">
        <v>507</v>
      </c>
      <c r="G188" s="218" t="s">
        <v>297</v>
      </c>
      <c r="H188" s="213" t="s">
        <v>389</v>
      </c>
      <c r="I188" s="218" t="s">
        <v>526</v>
      </c>
    </row>
    <row r="189" spans="1:9" ht="11.25">
      <c r="A189" s="213"/>
      <c r="B189" s="213" t="s">
        <v>353</v>
      </c>
      <c r="C189" s="213" t="s">
        <v>527</v>
      </c>
      <c r="D189" s="213" t="s">
        <v>541</v>
      </c>
      <c r="E189" s="213" t="s">
        <v>252</v>
      </c>
      <c r="F189" s="213" t="s">
        <v>511</v>
      </c>
      <c r="G189" s="218" t="s">
        <v>415</v>
      </c>
      <c r="H189" s="213"/>
      <c r="I189" s="218" t="s">
        <v>297</v>
      </c>
    </row>
    <row r="190" spans="1:9" ht="11.25">
      <c r="A190" s="214"/>
      <c r="B190" s="214"/>
      <c r="C190" s="214"/>
      <c r="D190" s="214" t="s">
        <v>542</v>
      </c>
      <c r="E190" s="214"/>
      <c r="F190" s="214" t="s">
        <v>514</v>
      </c>
      <c r="G190" s="214"/>
      <c r="H190" s="214"/>
      <c r="I190" s="214"/>
    </row>
    <row r="191" spans="1:9" ht="11.25">
      <c r="A191" s="212"/>
      <c r="B191" s="212"/>
      <c r="C191" s="213"/>
      <c r="D191" s="213"/>
      <c r="E191" s="212"/>
      <c r="F191" s="218"/>
      <c r="G191" s="212"/>
      <c r="H191" s="212"/>
      <c r="I191" s="212"/>
    </row>
    <row r="192" spans="1:9" ht="11.25">
      <c r="A192" s="213" t="s">
        <v>480</v>
      </c>
      <c r="B192" s="218" t="s">
        <v>543</v>
      </c>
      <c r="C192" s="213" t="s">
        <v>544</v>
      </c>
      <c r="D192" s="213" t="s">
        <v>545</v>
      </c>
      <c r="E192" s="222">
        <v>4.39</v>
      </c>
      <c r="F192" s="218" t="s">
        <v>546</v>
      </c>
      <c r="G192" s="218" t="s">
        <v>547</v>
      </c>
      <c r="H192" s="213" t="s">
        <v>389</v>
      </c>
      <c r="I192" s="218" t="s">
        <v>526</v>
      </c>
    </row>
    <row r="193" spans="1:9" ht="11.25">
      <c r="A193" s="213"/>
      <c r="B193" s="213" t="s">
        <v>353</v>
      </c>
      <c r="C193" s="213" t="s">
        <v>527</v>
      </c>
      <c r="D193" s="213" t="s">
        <v>548</v>
      </c>
      <c r="E193" s="213" t="s">
        <v>252</v>
      </c>
      <c r="F193" s="213"/>
      <c r="G193" s="218" t="s">
        <v>513</v>
      </c>
      <c r="H193" s="213"/>
      <c r="I193" s="218" t="s">
        <v>547</v>
      </c>
    </row>
    <row r="194" spans="1:9" ht="11.25">
      <c r="A194" s="214"/>
      <c r="B194" s="214"/>
      <c r="C194" s="214"/>
      <c r="D194" s="214" t="s">
        <v>549</v>
      </c>
      <c r="E194" s="214"/>
      <c r="F194" s="214"/>
      <c r="G194" s="214"/>
      <c r="H194" s="214"/>
      <c r="I194" s="214"/>
    </row>
    <row r="195" spans="1:9" ht="11.25">
      <c r="A195" s="212"/>
      <c r="B195" s="212"/>
      <c r="C195" s="213" t="s">
        <v>550</v>
      </c>
      <c r="D195" s="212"/>
      <c r="E195" s="212"/>
      <c r="F195" s="218"/>
      <c r="G195" s="212"/>
      <c r="H195" s="212"/>
      <c r="I195" s="212"/>
    </row>
    <row r="196" spans="1:9" ht="11.25">
      <c r="A196" s="213" t="s">
        <v>480</v>
      </c>
      <c r="B196" s="213" t="s">
        <v>551</v>
      </c>
      <c r="C196" s="213" t="s">
        <v>552</v>
      </c>
      <c r="D196" s="213" t="s">
        <v>553</v>
      </c>
      <c r="E196" s="213">
        <v>7.95</v>
      </c>
      <c r="F196" s="218" t="s">
        <v>465</v>
      </c>
      <c r="G196" s="218" t="s">
        <v>297</v>
      </c>
      <c r="H196" s="213" t="s">
        <v>351</v>
      </c>
      <c r="I196" s="218" t="s">
        <v>554</v>
      </c>
    </row>
    <row r="197" spans="1:9" ht="11.25">
      <c r="A197" s="213"/>
      <c r="B197" s="213" t="s">
        <v>317</v>
      </c>
      <c r="C197" s="213" t="s">
        <v>555</v>
      </c>
      <c r="D197" s="213" t="s">
        <v>556</v>
      </c>
      <c r="E197" s="213" t="s">
        <v>261</v>
      </c>
      <c r="F197" s="213"/>
      <c r="G197" s="218" t="s">
        <v>415</v>
      </c>
      <c r="H197" s="213"/>
      <c r="I197" s="218" t="s">
        <v>297</v>
      </c>
    </row>
    <row r="198" spans="1:9" ht="11.25">
      <c r="A198" s="214"/>
      <c r="B198" s="214"/>
      <c r="C198" s="214"/>
      <c r="D198" s="214"/>
      <c r="E198" s="214"/>
      <c r="F198" s="214"/>
      <c r="G198" s="214"/>
      <c r="H198" s="214"/>
      <c r="I198" s="214"/>
    </row>
    <row r="199" spans="1:9" ht="11.25">
      <c r="A199" s="212"/>
      <c r="B199" s="212"/>
      <c r="C199" s="213"/>
      <c r="D199" s="212"/>
      <c r="E199" s="212"/>
      <c r="F199" s="218"/>
      <c r="G199" s="212"/>
      <c r="H199" s="212"/>
      <c r="I199" s="212"/>
    </row>
    <row r="200" spans="1:9" ht="11.25">
      <c r="A200" s="213" t="s">
        <v>480</v>
      </c>
      <c r="B200" s="218" t="s">
        <v>557</v>
      </c>
      <c r="C200" s="213" t="s">
        <v>558</v>
      </c>
      <c r="D200" s="213" t="s">
        <v>364</v>
      </c>
      <c r="E200" s="213">
        <v>9.51</v>
      </c>
      <c r="F200" s="218" t="s">
        <v>444</v>
      </c>
      <c r="G200" s="218" t="s">
        <v>547</v>
      </c>
      <c r="H200" s="213" t="s">
        <v>351</v>
      </c>
      <c r="I200" s="218" t="s">
        <v>554</v>
      </c>
    </row>
    <row r="201" spans="1:9" ht="11.25">
      <c r="A201" s="213"/>
      <c r="B201" s="213" t="s">
        <v>317</v>
      </c>
      <c r="C201" s="213" t="s">
        <v>527</v>
      </c>
      <c r="D201" s="213" t="s">
        <v>559</v>
      </c>
      <c r="E201" s="213" t="s">
        <v>252</v>
      </c>
      <c r="F201" s="213"/>
      <c r="G201" s="218" t="s">
        <v>513</v>
      </c>
      <c r="H201" s="213"/>
      <c r="I201" s="218" t="s">
        <v>547</v>
      </c>
    </row>
    <row r="202" spans="1:9" ht="11.25">
      <c r="A202" s="214"/>
      <c r="B202" s="214"/>
      <c r="C202" s="214"/>
      <c r="D202" s="214"/>
      <c r="E202" s="214"/>
      <c r="F202" s="214"/>
      <c r="G202" s="214"/>
      <c r="H202" s="214"/>
      <c r="I202" s="214"/>
    </row>
    <row r="203" spans="1:9" ht="11.25">
      <c r="A203" s="212"/>
      <c r="B203" s="212"/>
      <c r="C203" s="213" t="s">
        <v>560</v>
      </c>
      <c r="D203" s="213" t="s">
        <v>561</v>
      </c>
      <c r="E203" s="212"/>
      <c r="F203" s="218"/>
      <c r="G203" s="212"/>
      <c r="H203" s="212"/>
      <c r="I203" s="212"/>
    </row>
    <row r="204" spans="1:9" ht="11.25">
      <c r="A204" s="213" t="s">
        <v>562</v>
      </c>
      <c r="B204" s="218" t="s">
        <v>287</v>
      </c>
      <c r="C204" s="213" t="s">
        <v>563</v>
      </c>
      <c r="D204" s="213" t="s">
        <v>564</v>
      </c>
      <c r="E204" s="213">
        <v>20</v>
      </c>
      <c r="F204" s="218" t="s">
        <v>546</v>
      </c>
      <c r="G204" s="218" t="s">
        <v>314</v>
      </c>
      <c r="H204" s="213" t="s">
        <v>445</v>
      </c>
      <c r="I204" s="218" t="s">
        <v>565</v>
      </c>
    </row>
    <row r="205" spans="1:9" ht="11.25">
      <c r="A205" s="213"/>
      <c r="B205" s="213" t="s">
        <v>353</v>
      </c>
      <c r="C205" s="213" t="s">
        <v>564</v>
      </c>
      <c r="D205" s="213" t="s">
        <v>566</v>
      </c>
      <c r="E205" s="213" t="s">
        <v>252</v>
      </c>
      <c r="F205" s="213"/>
      <c r="G205" s="218" t="s">
        <v>253</v>
      </c>
      <c r="H205" s="213"/>
      <c r="I205" s="218" t="s">
        <v>314</v>
      </c>
    </row>
    <row r="206" spans="1:9" ht="11.25">
      <c r="A206" s="214"/>
      <c r="B206" s="214"/>
      <c r="C206" s="214" t="s">
        <v>527</v>
      </c>
      <c r="D206" s="214" t="s">
        <v>567</v>
      </c>
      <c r="E206" s="214"/>
      <c r="F206" s="214"/>
      <c r="G206" s="214"/>
      <c r="H206" s="214"/>
      <c r="I206" s="214"/>
    </row>
    <row r="207" spans="1:9" ht="11.25">
      <c r="A207" s="212"/>
      <c r="B207" s="212"/>
      <c r="C207" s="212"/>
      <c r="D207" s="212" t="s">
        <v>568</v>
      </c>
      <c r="E207" s="212"/>
      <c r="F207" s="218" t="s">
        <v>569</v>
      </c>
      <c r="G207" s="212"/>
      <c r="H207" s="212"/>
      <c r="I207" s="212"/>
    </row>
    <row r="208" spans="1:9" ht="10.5" customHeight="1">
      <c r="A208" s="213" t="s">
        <v>570</v>
      </c>
      <c r="B208" s="213" t="s">
        <v>423</v>
      </c>
      <c r="C208" s="213" t="s">
        <v>571</v>
      </c>
      <c r="D208" s="213" t="s">
        <v>572</v>
      </c>
      <c r="E208" s="213">
        <v>20</v>
      </c>
      <c r="F208" s="218" t="s">
        <v>573</v>
      </c>
      <c r="G208" s="223" t="s">
        <v>574</v>
      </c>
      <c r="H208" s="213" t="s">
        <v>575</v>
      </c>
      <c r="I208" s="218" t="s">
        <v>576</v>
      </c>
    </row>
    <row r="209" spans="1:9" ht="11.25">
      <c r="A209" s="213" t="s">
        <v>577</v>
      </c>
      <c r="B209" s="213" t="s">
        <v>329</v>
      </c>
      <c r="C209" s="213" t="s">
        <v>527</v>
      </c>
      <c r="D209" s="213" t="s">
        <v>578</v>
      </c>
      <c r="E209" s="213" t="s">
        <v>252</v>
      </c>
      <c r="F209" s="213" t="s">
        <v>579</v>
      </c>
      <c r="G209" s="213" t="s">
        <v>580</v>
      </c>
      <c r="H209" s="213"/>
      <c r="I209" s="218" t="s">
        <v>423</v>
      </c>
    </row>
    <row r="210" spans="1:9" ht="11.25">
      <c r="A210" s="214"/>
      <c r="B210" s="214"/>
      <c r="C210" s="214"/>
      <c r="D210" s="214" t="s">
        <v>581</v>
      </c>
      <c r="E210" s="214"/>
      <c r="F210" s="214" t="s">
        <v>582</v>
      </c>
      <c r="G210" s="214"/>
      <c r="H210" s="214"/>
      <c r="I210" s="214"/>
    </row>
    <row r="211" spans="1:9" ht="11.25">
      <c r="A211" s="212"/>
      <c r="B211" s="212"/>
      <c r="C211" s="212"/>
      <c r="D211" s="212"/>
      <c r="E211" s="212"/>
      <c r="F211" s="212"/>
      <c r="G211" s="212"/>
      <c r="H211" s="212"/>
      <c r="I211" s="212"/>
    </row>
    <row r="212" spans="1:9" ht="11.25">
      <c r="A212" s="213" t="s">
        <v>583</v>
      </c>
      <c r="B212" s="213" t="s">
        <v>584</v>
      </c>
      <c r="C212" s="213" t="s">
        <v>585</v>
      </c>
      <c r="D212" s="213" t="s">
        <v>365</v>
      </c>
      <c r="E212" s="213">
        <v>9.32</v>
      </c>
      <c r="F212" s="213" t="s">
        <v>586</v>
      </c>
      <c r="G212" s="213" t="s">
        <v>587</v>
      </c>
      <c r="H212" s="213" t="s">
        <v>248</v>
      </c>
      <c r="I212" s="213" t="s">
        <v>576</v>
      </c>
    </row>
    <row r="213" spans="1:9" ht="11.25">
      <c r="A213" s="213" t="s">
        <v>588</v>
      </c>
      <c r="B213" s="213" t="s">
        <v>368</v>
      </c>
      <c r="C213" s="213" t="s">
        <v>589</v>
      </c>
      <c r="D213" s="213" t="s">
        <v>370</v>
      </c>
      <c r="E213" s="213" t="s">
        <v>261</v>
      </c>
      <c r="F213" s="213" t="s">
        <v>590</v>
      </c>
      <c r="G213" s="213"/>
      <c r="H213" s="213"/>
      <c r="I213" s="213" t="s">
        <v>591</v>
      </c>
    </row>
    <row r="214" spans="1:9" ht="11.25">
      <c r="A214" s="214" t="s">
        <v>241</v>
      </c>
      <c r="B214" s="214"/>
      <c r="C214" s="214"/>
      <c r="D214" s="214"/>
      <c r="E214" s="214"/>
      <c r="F214" s="214"/>
      <c r="G214" s="214"/>
      <c r="H214" s="214"/>
      <c r="I214" s="214" t="s">
        <v>241</v>
      </c>
    </row>
    <row r="215" spans="1:9" ht="11.25">
      <c r="A215" s="224"/>
      <c r="B215" s="201"/>
      <c r="C215" s="224"/>
      <c r="D215" s="224"/>
      <c r="E215" s="225"/>
      <c r="F215" s="224"/>
      <c r="G215" s="201"/>
      <c r="H215" s="224"/>
      <c r="I215" s="224"/>
    </row>
    <row r="216" spans="1:9" ht="11.25">
      <c r="A216" s="224"/>
      <c r="B216" s="201"/>
      <c r="C216" s="224"/>
      <c r="D216" s="224"/>
      <c r="E216" s="225"/>
      <c r="F216" s="224"/>
      <c r="G216" s="201"/>
      <c r="H216" s="224"/>
      <c r="I216" s="224"/>
    </row>
    <row r="217" spans="1:9" ht="11.25">
      <c r="A217" s="224"/>
      <c r="B217" s="201"/>
      <c r="C217" s="224"/>
      <c r="D217" s="224"/>
      <c r="E217" s="225"/>
      <c r="F217" s="224"/>
      <c r="G217" s="201"/>
      <c r="H217" s="224"/>
      <c r="I217" s="224"/>
    </row>
    <row r="218" spans="1:9" ht="11.25">
      <c r="A218" s="224"/>
      <c r="B218" s="201"/>
      <c r="C218" s="224"/>
      <c r="D218" s="224"/>
      <c r="E218" s="225"/>
      <c r="F218" s="224"/>
      <c r="G218" s="201"/>
      <c r="H218" s="224"/>
      <c r="I218" s="224"/>
    </row>
    <row r="225" spans="1:9" ht="12">
      <c r="A225" s="224"/>
      <c r="B225" s="201"/>
      <c r="C225" s="227" t="s">
        <v>592</v>
      </c>
      <c r="E225" s="220"/>
      <c r="G225" s="201"/>
      <c r="H225" s="228" t="s">
        <v>75</v>
      </c>
      <c r="I225" s="224"/>
    </row>
    <row r="226" spans="4:56" s="221" customFormat="1" ht="12.75">
      <c r="D226" s="3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</row>
    <row r="227" spans="1:9" ht="11.25">
      <c r="A227" s="224"/>
      <c r="B227" s="201"/>
      <c r="C227" s="224"/>
      <c r="D227" s="224"/>
      <c r="E227" s="225"/>
      <c r="F227" s="224"/>
      <c r="G227" s="201"/>
      <c r="H227" s="224"/>
      <c r="I227" s="224"/>
    </row>
    <row r="228" spans="1:9" ht="11.25">
      <c r="A228" s="224"/>
      <c r="B228" s="201"/>
      <c r="C228" s="224"/>
      <c r="D228" s="224"/>
      <c r="E228" s="225"/>
      <c r="F228" s="224"/>
      <c r="G228" s="201"/>
      <c r="H228" s="224"/>
      <c r="I228" s="224"/>
    </row>
    <row r="229" spans="1:9" ht="11.25">
      <c r="A229" s="224"/>
      <c r="B229" s="201"/>
      <c r="C229" s="224"/>
      <c r="D229" s="224"/>
      <c r="E229" s="225"/>
      <c r="F229" s="224"/>
      <c r="G229" s="201"/>
      <c r="H229" s="224"/>
      <c r="I229" s="224"/>
    </row>
    <row r="230" spans="1:9" ht="11.25">
      <c r="A230" s="224"/>
      <c r="B230" s="201"/>
      <c r="C230" s="224"/>
      <c r="D230" s="224"/>
      <c r="E230" s="225"/>
      <c r="F230" s="224"/>
      <c r="G230" s="201"/>
      <c r="H230" s="224"/>
      <c r="I230" s="224"/>
    </row>
    <row r="231" spans="1:9" ht="11.25">
      <c r="A231" s="224"/>
      <c r="B231" s="201"/>
      <c r="C231" s="224"/>
      <c r="D231" s="224"/>
      <c r="E231" s="225"/>
      <c r="F231" s="224"/>
      <c r="G231" s="201"/>
      <c r="H231" s="224"/>
      <c r="I231" s="224"/>
    </row>
    <row r="232" spans="1:9" ht="11.25">
      <c r="A232" s="224"/>
      <c r="B232" s="201"/>
      <c r="C232" s="224"/>
      <c r="D232" s="224"/>
      <c r="E232" s="225"/>
      <c r="F232" s="224"/>
      <c r="G232" s="201"/>
      <c r="H232" s="224"/>
      <c r="I232" s="224"/>
    </row>
    <row r="233" spans="1:9" ht="11.25">
      <c r="A233" s="224"/>
      <c r="B233" s="201"/>
      <c r="C233" s="224"/>
      <c r="D233" s="224"/>
      <c r="E233" s="225"/>
      <c r="F233" s="224"/>
      <c r="G233" s="201"/>
      <c r="H233" s="224"/>
      <c r="I233" s="224"/>
    </row>
    <row r="234" spans="1:9" ht="12">
      <c r="A234" s="224"/>
      <c r="B234" s="201"/>
      <c r="C234" s="229" t="s">
        <v>76</v>
      </c>
      <c r="E234" s="220"/>
      <c r="F234" s="230"/>
      <c r="H234" s="230" t="s">
        <v>77</v>
      </c>
      <c r="I234" s="224"/>
    </row>
    <row r="235" spans="1:9" ht="11.25">
      <c r="A235" s="224"/>
      <c r="B235" s="201"/>
      <c r="C235" s="224"/>
      <c r="D235" s="224"/>
      <c r="E235" s="225"/>
      <c r="F235" s="224"/>
      <c r="G235" s="201"/>
      <c r="H235" s="224"/>
      <c r="I235" s="224"/>
    </row>
    <row r="236" spans="1:9" ht="11.25">
      <c r="A236" s="224"/>
      <c r="B236" s="201"/>
      <c r="C236" s="224"/>
      <c r="D236" s="224"/>
      <c r="E236" s="225"/>
      <c r="F236" s="224"/>
      <c r="G236" s="201"/>
      <c r="H236" s="224"/>
      <c r="I236" s="224"/>
    </row>
    <row r="237" spans="1:9" ht="11.25">
      <c r="A237" s="224"/>
      <c r="B237" s="201"/>
      <c r="C237" s="224"/>
      <c r="D237" s="224"/>
      <c r="E237" s="225"/>
      <c r="F237" s="224"/>
      <c r="G237" s="201"/>
      <c r="H237" s="224"/>
      <c r="I237" s="224"/>
    </row>
    <row r="238" spans="1:9" ht="11.25">
      <c r="A238" s="224"/>
      <c r="B238" s="201"/>
      <c r="C238" s="224"/>
      <c r="D238" s="224"/>
      <c r="E238" s="225"/>
      <c r="F238" s="224"/>
      <c r="G238" s="201"/>
      <c r="H238" s="224"/>
      <c r="I238" s="224"/>
    </row>
    <row r="239" spans="1:9" ht="11.25">
      <c r="A239" s="224"/>
      <c r="B239" s="201"/>
      <c r="C239" s="224"/>
      <c r="D239" s="224"/>
      <c r="E239" s="225"/>
      <c r="F239" s="224"/>
      <c r="G239" s="201"/>
      <c r="H239" s="224"/>
      <c r="I239" s="224"/>
    </row>
    <row r="240" spans="1:9" ht="11.25">
      <c r="A240" s="224"/>
      <c r="B240" s="201"/>
      <c r="C240" s="224"/>
      <c r="D240" s="224"/>
      <c r="E240" s="225"/>
      <c r="F240" s="224"/>
      <c r="G240" s="201"/>
      <c r="H240" s="224"/>
      <c r="I240" s="224"/>
    </row>
    <row r="241" spans="1:9" ht="11.25">
      <c r="A241" s="224"/>
      <c r="B241" s="201"/>
      <c r="C241" s="224"/>
      <c r="D241" s="224"/>
      <c r="E241" s="225"/>
      <c r="F241" s="224"/>
      <c r="G241" s="201"/>
      <c r="H241" s="224"/>
      <c r="I241" s="224"/>
    </row>
    <row r="242" spans="1:9" ht="11.25">
      <c r="A242" s="224"/>
      <c r="B242" s="201"/>
      <c r="C242" s="224"/>
      <c r="D242" s="224"/>
      <c r="E242" s="225"/>
      <c r="F242" s="224"/>
      <c r="G242" s="201"/>
      <c r="H242" s="224"/>
      <c r="I242" s="224"/>
    </row>
    <row r="243" spans="1:9" ht="11.25">
      <c r="A243" s="224"/>
      <c r="B243" s="201"/>
      <c r="C243" s="224"/>
      <c r="D243" s="224"/>
      <c r="E243" s="225"/>
      <c r="F243" s="224"/>
      <c r="G243" s="201"/>
      <c r="H243" s="224"/>
      <c r="I243" s="224"/>
    </row>
    <row r="244" spans="1:9" ht="11.25">
      <c r="A244" s="224"/>
      <c r="B244" s="201"/>
      <c r="C244" s="224"/>
      <c r="D244" s="224"/>
      <c r="E244" s="225"/>
      <c r="F244" s="224"/>
      <c r="G244" s="201"/>
      <c r="H244" s="224"/>
      <c r="I244" s="224"/>
    </row>
    <row r="245" spans="1:9" ht="11.25">
      <c r="A245" s="224"/>
      <c r="B245" s="201"/>
      <c r="C245" s="224"/>
      <c r="D245" s="224"/>
      <c r="E245" s="225"/>
      <c r="F245" s="224"/>
      <c r="G245" s="201"/>
      <c r="H245" s="224"/>
      <c r="I245" s="224"/>
    </row>
    <row r="246" spans="1:9" ht="11.25">
      <c r="A246" s="224"/>
      <c r="B246" s="201"/>
      <c r="C246" s="224"/>
      <c r="D246" s="224"/>
      <c r="E246" s="225"/>
      <c r="F246" s="224"/>
      <c r="G246" s="201"/>
      <c r="H246" s="224"/>
      <c r="I246" s="224"/>
    </row>
    <row r="247" spans="1:9" ht="11.25">
      <c r="A247" s="224"/>
      <c r="B247" s="201"/>
      <c r="C247" s="224"/>
      <c r="D247" s="224"/>
      <c r="E247" s="225"/>
      <c r="F247" s="224"/>
      <c r="G247" s="201"/>
      <c r="H247" s="224"/>
      <c r="I247" s="224"/>
    </row>
    <row r="248" spans="1:9" ht="11.25">
      <c r="A248" s="224"/>
      <c r="B248" s="201"/>
      <c r="C248" s="224"/>
      <c r="D248" s="224"/>
      <c r="E248" s="225"/>
      <c r="F248" s="224"/>
      <c r="G248" s="201"/>
      <c r="H248" s="224"/>
      <c r="I248" s="224"/>
    </row>
    <row r="249" spans="1:9" ht="11.25">
      <c r="A249" s="224"/>
      <c r="B249" s="201"/>
      <c r="C249" s="224"/>
      <c r="D249" s="224"/>
      <c r="E249" s="225"/>
      <c r="F249" s="224"/>
      <c r="G249" s="201"/>
      <c r="H249" s="224"/>
      <c r="I249" s="224"/>
    </row>
    <row r="250" spans="1:9" ht="11.25">
      <c r="A250" s="224"/>
      <c r="B250" s="201"/>
      <c r="C250" s="224"/>
      <c r="D250" s="224"/>
      <c r="E250" s="225"/>
      <c r="F250" s="224"/>
      <c r="G250" s="201"/>
      <c r="H250" s="224"/>
      <c r="I250" s="224"/>
    </row>
    <row r="251" spans="1:9" ht="11.25">
      <c r="A251" s="224"/>
      <c r="B251" s="201"/>
      <c r="C251" s="224"/>
      <c r="D251" s="224"/>
      <c r="E251" s="225"/>
      <c r="F251" s="224"/>
      <c r="G251" s="201"/>
      <c r="H251" s="224"/>
      <c r="I251" s="224"/>
    </row>
    <row r="252" spans="1:9" ht="11.25">
      <c r="A252" s="224"/>
      <c r="B252" s="201"/>
      <c r="C252" s="224"/>
      <c r="D252" s="224"/>
      <c r="E252" s="225"/>
      <c r="F252" s="224"/>
      <c r="G252" s="201"/>
      <c r="H252" s="224"/>
      <c r="I252" s="224"/>
    </row>
    <row r="253" spans="1:9" ht="11.25">
      <c r="A253" s="224"/>
      <c r="B253" s="201"/>
      <c r="C253" s="224"/>
      <c r="D253" s="224"/>
      <c r="E253" s="225"/>
      <c r="F253" s="224"/>
      <c r="G253" s="201"/>
      <c r="H253" s="224"/>
      <c r="I253" s="224"/>
    </row>
    <row r="254" spans="1:9" ht="11.25">
      <c r="A254" s="224"/>
      <c r="B254" s="201"/>
      <c r="C254" s="224"/>
      <c r="D254" s="224"/>
      <c r="E254" s="225"/>
      <c r="F254" s="224"/>
      <c r="G254" s="201"/>
      <c r="H254" s="224"/>
      <c r="I254" s="224"/>
    </row>
    <row r="255" spans="1:9" ht="11.25">
      <c r="A255" s="224"/>
      <c r="B255" s="201"/>
      <c r="C255" s="224"/>
      <c r="D255" s="224"/>
      <c r="E255" s="225"/>
      <c r="F255" s="224"/>
      <c r="G255" s="201"/>
      <c r="H255" s="224"/>
      <c r="I255" s="224"/>
    </row>
    <row r="256" spans="1:9" ht="11.25">
      <c r="A256" s="224"/>
      <c r="B256" s="201"/>
      <c r="C256" s="224"/>
      <c r="D256" s="224"/>
      <c r="E256" s="225"/>
      <c r="F256" s="224"/>
      <c r="G256" s="201"/>
      <c r="H256" s="224"/>
      <c r="I256" s="224"/>
    </row>
    <row r="257" spans="1:9" ht="11.25">
      <c r="A257" s="224"/>
      <c r="B257" s="201"/>
      <c r="C257" s="224"/>
      <c r="D257" s="224"/>
      <c r="E257" s="225"/>
      <c r="F257" s="224"/>
      <c r="G257" s="201"/>
      <c r="H257" s="224"/>
      <c r="I257" s="224"/>
    </row>
    <row r="258" spans="1:9" ht="11.25">
      <c r="A258" s="224"/>
      <c r="B258" s="201"/>
      <c r="C258" s="224"/>
      <c r="D258" s="224"/>
      <c r="E258" s="225"/>
      <c r="F258" s="224"/>
      <c r="G258" s="201"/>
      <c r="H258" s="224"/>
      <c r="I258" s="224"/>
    </row>
    <row r="259" spans="1:9" ht="11.25">
      <c r="A259" s="224"/>
      <c r="B259" s="201"/>
      <c r="C259" s="224"/>
      <c r="D259" s="224"/>
      <c r="E259" s="225"/>
      <c r="F259" s="224"/>
      <c r="G259" s="201"/>
      <c r="H259" s="224"/>
      <c r="I259" s="224"/>
    </row>
    <row r="260" spans="1:9" ht="11.25">
      <c r="A260" s="224"/>
      <c r="B260" s="201"/>
      <c r="C260" s="224"/>
      <c r="D260" s="224"/>
      <c r="E260" s="225"/>
      <c r="F260" s="224"/>
      <c r="G260" s="201"/>
      <c r="H260" s="224"/>
      <c r="I260" s="224"/>
    </row>
    <row r="261" spans="1:9" ht="11.25">
      <c r="A261" s="224"/>
      <c r="B261" s="201"/>
      <c r="C261" s="224"/>
      <c r="D261" s="224"/>
      <c r="E261" s="225"/>
      <c r="F261" s="224"/>
      <c r="G261" s="201"/>
      <c r="H261" s="224"/>
      <c r="I261" s="224"/>
    </row>
    <row r="262" spans="1:9" ht="11.25">
      <c r="A262" s="224"/>
      <c r="B262" s="201"/>
      <c r="C262" s="224"/>
      <c r="D262" s="224"/>
      <c r="E262" s="225"/>
      <c r="F262" s="224"/>
      <c r="G262" s="201"/>
      <c r="H262" s="224"/>
      <c r="I262" s="224"/>
    </row>
    <row r="263" spans="1:9" ht="11.25">
      <c r="A263" s="224"/>
      <c r="B263" s="201"/>
      <c r="C263" s="224"/>
      <c r="D263" s="224"/>
      <c r="E263" s="225"/>
      <c r="F263" s="224"/>
      <c r="G263" s="201"/>
      <c r="H263" s="224"/>
      <c r="I263" s="224"/>
    </row>
    <row r="264" spans="1:9" ht="11.25">
      <c r="A264" s="224"/>
      <c r="B264" s="201"/>
      <c r="C264" s="224"/>
      <c r="D264" s="224"/>
      <c r="E264" s="225"/>
      <c r="F264" s="224"/>
      <c r="G264" s="201"/>
      <c r="H264" s="224"/>
      <c r="I264" s="224"/>
    </row>
    <row r="265" spans="1:9" ht="11.25">
      <c r="A265" s="224"/>
      <c r="B265" s="201"/>
      <c r="C265" s="224"/>
      <c r="D265" s="224"/>
      <c r="E265" s="225"/>
      <c r="F265" s="224"/>
      <c r="G265" s="201"/>
      <c r="H265" s="224"/>
      <c r="I265" s="224"/>
    </row>
    <row r="266" spans="1:9" ht="11.25">
      <c r="A266" s="224"/>
      <c r="B266" s="201"/>
      <c r="C266" s="224"/>
      <c r="D266" s="224"/>
      <c r="E266" s="225"/>
      <c r="F266" s="224"/>
      <c r="G266" s="201"/>
      <c r="H266" s="224"/>
      <c r="I266" s="224"/>
    </row>
    <row r="267" spans="1:9" ht="11.25">
      <c r="A267" s="224"/>
      <c r="B267" s="201"/>
      <c r="C267" s="224"/>
      <c r="D267" s="224"/>
      <c r="E267" s="225"/>
      <c r="F267" s="224"/>
      <c r="G267" s="201"/>
      <c r="H267" s="224"/>
      <c r="I267" s="224"/>
    </row>
    <row r="268" spans="1:9" ht="11.25">
      <c r="A268" s="224"/>
      <c r="B268" s="201"/>
      <c r="C268" s="224"/>
      <c r="D268" s="224"/>
      <c r="E268" s="225"/>
      <c r="F268" s="224"/>
      <c r="G268" s="201"/>
      <c r="H268" s="224"/>
      <c r="I268" s="224"/>
    </row>
    <row r="269" spans="1:9" ht="11.25">
      <c r="A269" s="224"/>
      <c r="B269" s="201"/>
      <c r="C269" s="224"/>
      <c r="D269" s="224"/>
      <c r="E269" s="225"/>
      <c r="F269" s="224"/>
      <c r="G269" s="201"/>
      <c r="H269" s="224"/>
      <c r="I269" s="224"/>
    </row>
    <row r="270" spans="1:9" ht="11.25">
      <c r="A270" s="224"/>
      <c r="B270" s="201"/>
      <c r="C270" s="224"/>
      <c r="D270" s="224"/>
      <c r="E270" s="225"/>
      <c r="F270" s="224"/>
      <c r="G270" s="201"/>
      <c r="H270" s="224"/>
      <c r="I270" s="224"/>
    </row>
    <row r="271" spans="1:9" ht="11.25">
      <c r="A271" s="224"/>
      <c r="B271" s="201"/>
      <c r="C271" s="224"/>
      <c r="D271" s="224"/>
      <c r="E271" s="225"/>
      <c r="F271" s="224"/>
      <c r="G271" s="201"/>
      <c r="H271" s="224"/>
      <c r="I271" s="224"/>
    </row>
    <row r="272" spans="1:9" ht="11.25">
      <c r="A272" s="224"/>
      <c r="B272" s="201"/>
      <c r="C272" s="224"/>
      <c r="D272" s="224"/>
      <c r="E272" s="225"/>
      <c r="F272" s="224"/>
      <c r="G272" s="201"/>
      <c r="H272" s="224"/>
      <c r="I272" s="224"/>
    </row>
    <row r="273" spans="1:9" ht="11.25">
      <c r="A273" s="224"/>
      <c r="B273" s="201"/>
      <c r="C273" s="224"/>
      <c r="D273" s="224"/>
      <c r="E273" s="225"/>
      <c r="F273" s="224"/>
      <c r="G273" s="201"/>
      <c r="H273" s="224"/>
      <c r="I273" s="224"/>
    </row>
    <row r="274" spans="1:9" ht="11.25">
      <c r="A274" s="224"/>
      <c r="B274" s="201"/>
      <c r="C274" s="224"/>
      <c r="D274" s="224"/>
      <c r="E274" s="225"/>
      <c r="F274" s="224"/>
      <c r="G274" s="201"/>
      <c r="H274" s="224"/>
      <c r="I274" s="224"/>
    </row>
    <row r="275" spans="1:9" ht="11.25">
      <c r="A275" s="224"/>
      <c r="B275" s="201"/>
      <c r="C275" s="224"/>
      <c r="D275" s="224"/>
      <c r="E275" s="225"/>
      <c r="F275" s="224"/>
      <c r="G275" s="201"/>
      <c r="H275" s="224"/>
      <c r="I275" s="224"/>
    </row>
    <row r="276" spans="1:9" ht="11.25">
      <c r="A276" s="224"/>
      <c r="B276" s="201"/>
      <c r="C276" s="224"/>
      <c r="D276" s="224"/>
      <c r="E276" s="225"/>
      <c r="F276" s="224"/>
      <c r="G276" s="201"/>
      <c r="H276" s="224"/>
      <c r="I276" s="224"/>
    </row>
    <row r="277" spans="1:9" ht="11.25">
      <c r="A277" s="224"/>
      <c r="B277" s="201"/>
      <c r="C277" s="224"/>
      <c r="D277" s="224"/>
      <c r="E277" s="225"/>
      <c r="F277" s="224"/>
      <c r="G277" s="201"/>
      <c r="H277" s="224"/>
      <c r="I277" s="224"/>
    </row>
    <row r="278" spans="1:9" ht="11.25">
      <c r="A278" s="224"/>
      <c r="B278" s="201"/>
      <c r="C278" s="224"/>
      <c r="D278" s="224"/>
      <c r="E278" s="225"/>
      <c r="F278" s="224"/>
      <c r="G278" s="201"/>
      <c r="H278" s="224"/>
      <c r="I278" s="224"/>
    </row>
    <row r="279" spans="1:9" ht="11.25">
      <c r="A279" s="224"/>
      <c r="B279" s="201"/>
      <c r="C279" s="224"/>
      <c r="D279" s="224"/>
      <c r="E279" s="225"/>
      <c r="F279" s="224"/>
      <c r="G279" s="201"/>
      <c r="H279" s="224"/>
      <c r="I279" s="224"/>
    </row>
    <row r="280" spans="1:9" ht="11.25">
      <c r="A280" s="224"/>
      <c r="B280" s="201"/>
      <c r="C280" s="224"/>
      <c r="D280" s="224"/>
      <c r="E280" s="225"/>
      <c r="F280" s="224"/>
      <c r="G280" s="201"/>
      <c r="H280" s="224"/>
      <c r="I280" s="224"/>
    </row>
    <row r="281" spans="1:9" ht="11.25">
      <c r="A281" s="224"/>
      <c r="B281" s="201"/>
      <c r="C281" s="224"/>
      <c r="D281" s="224"/>
      <c r="E281" s="225"/>
      <c r="F281" s="224"/>
      <c r="G281" s="201"/>
      <c r="H281" s="224"/>
      <c r="I281" s="224"/>
    </row>
    <row r="282" spans="1:9" ht="11.25">
      <c r="A282" s="224"/>
      <c r="B282" s="201"/>
      <c r="C282" s="224"/>
      <c r="D282" s="224"/>
      <c r="E282" s="225"/>
      <c r="F282" s="224"/>
      <c r="G282" s="201"/>
      <c r="H282" s="224"/>
      <c r="I282" s="224"/>
    </row>
    <row r="283" spans="1:9" ht="11.25">
      <c r="A283" s="224"/>
      <c r="B283" s="201"/>
      <c r="C283" s="224"/>
      <c r="D283" s="224"/>
      <c r="E283" s="225"/>
      <c r="F283" s="224"/>
      <c r="G283" s="201"/>
      <c r="H283" s="224"/>
      <c r="I283" s="224"/>
    </row>
    <row r="284" spans="1:9" ht="11.25">
      <c r="A284" s="224"/>
      <c r="B284" s="201"/>
      <c r="C284" s="224"/>
      <c r="D284" s="224"/>
      <c r="E284" s="225"/>
      <c r="F284" s="224"/>
      <c r="G284" s="201"/>
      <c r="H284" s="224"/>
      <c r="I284" s="224"/>
    </row>
    <row r="285" spans="1:9" ht="11.25">
      <c r="A285" s="224"/>
      <c r="B285" s="201"/>
      <c r="C285" s="224"/>
      <c r="D285" s="224"/>
      <c r="E285" s="225"/>
      <c r="F285" s="224"/>
      <c r="G285" s="201"/>
      <c r="H285" s="224"/>
      <c r="I285" s="224"/>
    </row>
    <row r="286" spans="1:9" ht="11.25">
      <c r="A286" s="224"/>
      <c r="B286" s="201"/>
      <c r="C286" s="224"/>
      <c r="D286" s="224"/>
      <c r="E286" s="225"/>
      <c r="F286" s="224"/>
      <c r="G286" s="201"/>
      <c r="H286" s="224"/>
      <c r="I286" s="224"/>
    </row>
    <row r="287" spans="1:9" ht="11.25">
      <c r="A287" s="224"/>
      <c r="B287" s="201"/>
      <c r="C287" s="224"/>
      <c r="D287" s="224"/>
      <c r="E287" s="225"/>
      <c r="F287" s="224"/>
      <c r="G287" s="201"/>
      <c r="H287" s="224"/>
      <c r="I287" s="224"/>
    </row>
    <row r="288" spans="1:9" ht="11.25">
      <c r="A288" s="224"/>
      <c r="B288" s="201"/>
      <c r="C288" s="224"/>
      <c r="D288" s="224"/>
      <c r="E288" s="225"/>
      <c r="F288" s="224"/>
      <c r="G288" s="201"/>
      <c r="H288" s="224"/>
      <c r="I288" s="224"/>
    </row>
    <row r="289" spans="1:9" ht="11.25">
      <c r="A289" s="224"/>
      <c r="B289" s="201"/>
      <c r="C289" s="224"/>
      <c r="D289" s="224"/>
      <c r="E289" s="225"/>
      <c r="F289" s="224"/>
      <c r="G289" s="201"/>
      <c r="H289" s="224"/>
      <c r="I289" s="224"/>
    </row>
    <row r="290" spans="1:9" ht="11.25">
      <c r="A290" s="224"/>
      <c r="B290" s="201"/>
      <c r="C290" s="224"/>
      <c r="D290" s="224"/>
      <c r="E290" s="225"/>
      <c r="F290" s="224"/>
      <c r="G290" s="201"/>
      <c r="H290" s="224"/>
      <c r="I290" s="224"/>
    </row>
    <row r="291" spans="1:9" ht="11.25">
      <c r="A291" s="224"/>
      <c r="B291" s="201"/>
      <c r="C291" s="224"/>
      <c r="D291" s="224"/>
      <c r="E291" s="225"/>
      <c r="F291" s="224"/>
      <c r="G291" s="201"/>
      <c r="H291" s="224"/>
      <c r="I291" s="224"/>
    </row>
    <row r="292" spans="1:9" ht="11.25">
      <c r="A292" s="224"/>
      <c r="B292" s="201"/>
      <c r="C292" s="224"/>
      <c r="D292" s="224"/>
      <c r="E292" s="225"/>
      <c r="F292" s="224"/>
      <c r="G292" s="201"/>
      <c r="H292" s="224"/>
      <c r="I292" s="224"/>
    </row>
    <row r="293" spans="1:9" ht="11.25">
      <c r="A293" s="224"/>
      <c r="B293" s="201"/>
      <c r="C293" s="224"/>
      <c r="D293" s="224"/>
      <c r="E293" s="225"/>
      <c r="F293" s="224"/>
      <c r="G293" s="201"/>
      <c r="H293" s="224"/>
      <c r="I293" s="224"/>
    </row>
    <row r="294" spans="1:9" ht="11.25">
      <c r="A294" s="224"/>
      <c r="B294" s="201"/>
      <c r="C294" s="224"/>
      <c r="D294" s="224"/>
      <c r="E294" s="225"/>
      <c r="F294" s="224"/>
      <c r="G294" s="201"/>
      <c r="H294" s="224"/>
      <c r="I294" s="224"/>
    </row>
    <row r="295" spans="1:9" ht="11.25">
      <c r="A295" s="224"/>
      <c r="B295" s="201"/>
      <c r="C295" s="224"/>
      <c r="D295" s="224"/>
      <c r="E295" s="225"/>
      <c r="F295" s="224"/>
      <c r="G295" s="201"/>
      <c r="H295" s="224"/>
      <c r="I295" s="224"/>
    </row>
    <row r="296" spans="1:9" ht="11.25">
      <c r="A296" s="224"/>
      <c r="B296" s="201"/>
      <c r="C296" s="224"/>
      <c r="D296" s="224"/>
      <c r="E296" s="225"/>
      <c r="F296" s="224"/>
      <c r="G296" s="201"/>
      <c r="H296" s="224"/>
      <c r="I296" s="224"/>
    </row>
    <row r="297" spans="1:9" ht="11.25">
      <c r="A297" s="224"/>
      <c r="B297" s="201"/>
      <c r="C297" s="224"/>
      <c r="D297" s="224"/>
      <c r="E297" s="225"/>
      <c r="F297" s="224"/>
      <c r="G297" s="201"/>
      <c r="H297" s="224"/>
      <c r="I297" s="224"/>
    </row>
    <row r="298" spans="1:9" ht="11.25">
      <c r="A298" s="224"/>
      <c r="B298" s="201"/>
      <c r="C298" s="224"/>
      <c r="D298" s="224"/>
      <c r="E298" s="225"/>
      <c r="F298" s="224"/>
      <c r="G298" s="201"/>
      <c r="H298" s="224"/>
      <c r="I298" s="224"/>
    </row>
    <row r="299" spans="1:9" ht="11.25">
      <c r="A299" s="224"/>
      <c r="B299" s="201"/>
      <c r="C299" s="224"/>
      <c r="D299" s="224"/>
      <c r="E299" s="225"/>
      <c r="F299" s="224"/>
      <c r="G299" s="201"/>
      <c r="H299" s="224"/>
      <c r="I299" s="224"/>
    </row>
    <row r="300" spans="1:9" ht="11.25">
      <c r="A300" s="224"/>
      <c r="B300" s="201"/>
      <c r="C300" s="224"/>
      <c r="D300" s="224"/>
      <c r="E300" s="225"/>
      <c r="F300" s="224"/>
      <c r="G300" s="201"/>
      <c r="H300" s="224"/>
      <c r="I300" s="224"/>
    </row>
    <row r="301" spans="1:9" ht="11.25">
      <c r="A301" s="224"/>
      <c r="B301" s="201"/>
      <c r="C301" s="224"/>
      <c r="D301" s="224"/>
      <c r="E301" s="225"/>
      <c r="F301" s="224"/>
      <c r="G301" s="201"/>
      <c r="H301" s="224"/>
      <c r="I301" s="224"/>
    </row>
    <row r="302" spans="1:9" ht="11.25">
      <c r="A302" s="224"/>
      <c r="B302" s="201"/>
      <c r="C302" s="224"/>
      <c r="D302" s="224"/>
      <c r="E302" s="225"/>
      <c r="F302" s="224"/>
      <c r="G302" s="201"/>
      <c r="H302" s="224"/>
      <c r="I302" s="224"/>
    </row>
    <row r="303" spans="1:9" ht="11.25">
      <c r="A303" s="224"/>
      <c r="B303" s="201"/>
      <c r="C303" s="224"/>
      <c r="D303" s="224"/>
      <c r="E303" s="225"/>
      <c r="F303" s="224"/>
      <c r="G303" s="201"/>
      <c r="H303" s="224"/>
      <c r="I303" s="224"/>
    </row>
    <row r="304" spans="1:9" ht="11.25">
      <c r="A304" s="224"/>
      <c r="B304" s="201"/>
      <c r="C304" s="224"/>
      <c r="D304" s="224"/>
      <c r="E304" s="225"/>
      <c r="F304" s="224"/>
      <c r="G304" s="201"/>
      <c r="H304" s="224"/>
      <c r="I304" s="224"/>
    </row>
    <row r="305" spans="1:9" ht="11.25">
      <c r="A305" s="224"/>
      <c r="B305" s="201"/>
      <c r="C305" s="224"/>
      <c r="D305" s="224"/>
      <c r="E305" s="225"/>
      <c r="F305" s="224"/>
      <c r="G305" s="201"/>
      <c r="H305" s="224"/>
      <c r="I305" s="224"/>
    </row>
    <row r="306" spans="1:9" ht="11.25">
      <c r="A306" s="224"/>
      <c r="B306" s="201"/>
      <c r="C306" s="224"/>
      <c r="D306" s="224"/>
      <c r="E306" s="225"/>
      <c r="F306" s="224"/>
      <c r="G306" s="201"/>
      <c r="H306" s="224"/>
      <c r="I306" s="224"/>
    </row>
    <row r="307" spans="1:9" ht="11.25">
      <c r="A307" s="224"/>
      <c r="B307" s="201"/>
      <c r="C307" s="224"/>
      <c r="D307" s="224"/>
      <c r="E307" s="225"/>
      <c r="F307" s="224"/>
      <c r="G307" s="201"/>
      <c r="H307" s="224"/>
      <c r="I307" s="224"/>
    </row>
    <row r="308" spans="1:9" ht="11.25">
      <c r="A308" s="224"/>
      <c r="B308" s="201"/>
      <c r="C308" s="224"/>
      <c r="D308" s="224"/>
      <c r="E308" s="225"/>
      <c r="F308" s="224"/>
      <c r="G308" s="201"/>
      <c r="H308" s="224"/>
      <c r="I308" s="224"/>
    </row>
    <row r="309" spans="1:9" ht="11.25">
      <c r="A309" s="224"/>
      <c r="B309" s="201"/>
      <c r="C309" s="224"/>
      <c r="D309" s="224"/>
      <c r="E309" s="225"/>
      <c r="F309" s="224"/>
      <c r="G309" s="201"/>
      <c r="H309" s="224"/>
      <c r="I309" s="224"/>
    </row>
    <row r="310" spans="1:9" ht="11.25">
      <c r="A310" s="224"/>
      <c r="B310" s="201"/>
      <c r="C310" s="224"/>
      <c r="D310" s="224"/>
      <c r="E310" s="225"/>
      <c r="F310" s="224"/>
      <c r="G310" s="201"/>
      <c r="H310" s="224"/>
      <c r="I310" s="224"/>
    </row>
    <row r="311" spans="1:9" ht="11.25">
      <c r="A311" s="224"/>
      <c r="B311" s="201"/>
      <c r="C311" s="224"/>
      <c r="D311" s="224"/>
      <c r="E311" s="225"/>
      <c r="F311" s="224"/>
      <c r="G311" s="201"/>
      <c r="H311" s="224"/>
      <c r="I311" s="224"/>
    </row>
    <row r="312" spans="1:9" ht="11.25">
      <c r="A312" s="224"/>
      <c r="B312" s="201"/>
      <c r="C312" s="224"/>
      <c r="D312" s="224"/>
      <c r="E312" s="225"/>
      <c r="F312" s="224"/>
      <c r="G312" s="201"/>
      <c r="H312" s="224"/>
      <c r="I312" s="224"/>
    </row>
    <row r="313" spans="1:9" ht="11.25">
      <c r="A313" s="224"/>
      <c r="B313" s="201"/>
      <c r="C313" s="224"/>
      <c r="D313" s="224"/>
      <c r="E313" s="225"/>
      <c r="F313" s="224"/>
      <c r="G313" s="201"/>
      <c r="H313" s="224"/>
      <c r="I313" s="224"/>
    </row>
    <row r="314" spans="1:9" ht="11.25">
      <c r="A314" s="224"/>
      <c r="B314" s="201"/>
      <c r="C314" s="224"/>
      <c r="D314" s="224"/>
      <c r="E314" s="225"/>
      <c r="F314" s="224"/>
      <c r="G314" s="201"/>
      <c r="H314" s="224"/>
      <c r="I314" s="224"/>
    </row>
    <row r="315" spans="1:9" ht="11.25">
      <c r="A315" s="224"/>
      <c r="B315" s="201"/>
      <c r="C315" s="224"/>
      <c r="D315" s="224"/>
      <c r="E315" s="225"/>
      <c r="F315" s="224"/>
      <c r="G315" s="201"/>
      <c r="H315" s="224"/>
      <c r="I315" s="224"/>
    </row>
    <row r="316" spans="1:9" ht="11.25">
      <c r="A316" s="224"/>
      <c r="B316" s="201"/>
      <c r="C316" s="224"/>
      <c r="D316" s="224"/>
      <c r="E316" s="225"/>
      <c r="F316" s="224"/>
      <c r="G316" s="201"/>
      <c r="H316" s="224"/>
      <c r="I316" s="224"/>
    </row>
    <row r="317" spans="1:9" ht="11.25">
      <c r="A317" s="224"/>
      <c r="B317" s="201"/>
      <c r="C317" s="224"/>
      <c r="D317" s="224"/>
      <c r="E317" s="225"/>
      <c r="F317" s="224"/>
      <c r="G317" s="201"/>
      <c r="H317" s="224"/>
      <c r="I317" s="224"/>
    </row>
    <row r="318" spans="1:9" ht="11.25">
      <c r="A318" s="224"/>
      <c r="B318" s="201"/>
      <c r="C318" s="224"/>
      <c r="D318" s="224"/>
      <c r="E318" s="225"/>
      <c r="F318" s="224"/>
      <c r="G318" s="201"/>
      <c r="H318" s="224"/>
      <c r="I318" s="224"/>
    </row>
    <row r="319" spans="1:9" ht="11.25">
      <c r="A319" s="224"/>
      <c r="B319" s="201"/>
      <c r="C319" s="224"/>
      <c r="D319" s="224"/>
      <c r="E319" s="225"/>
      <c r="F319" s="224"/>
      <c r="G319" s="201"/>
      <c r="H319" s="224"/>
      <c r="I319" s="224"/>
    </row>
    <row r="320" spans="1:9" ht="11.25">
      <c r="A320" s="224"/>
      <c r="B320" s="201"/>
      <c r="C320" s="224"/>
      <c r="D320" s="224"/>
      <c r="E320" s="225"/>
      <c r="F320" s="224"/>
      <c r="G320" s="201"/>
      <c r="H320" s="224"/>
      <c r="I320" s="224"/>
    </row>
    <row r="321" spans="1:9" ht="11.25">
      <c r="A321" s="224"/>
      <c r="B321" s="201"/>
      <c r="C321" s="224"/>
      <c r="D321" s="224"/>
      <c r="E321" s="225"/>
      <c r="F321" s="224"/>
      <c r="G321" s="201"/>
      <c r="H321" s="224"/>
      <c r="I321" s="224"/>
    </row>
    <row r="322" spans="1:9" ht="11.25">
      <c r="A322" s="224"/>
      <c r="B322" s="201"/>
      <c r="C322" s="224"/>
      <c r="D322" s="224"/>
      <c r="E322" s="225"/>
      <c r="F322" s="224"/>
      <c r="G322" s="201"/>
      <c r="H322" s="224"/>
      <c r="I322" s="224"/>
    </row>
    <row r="323" spans="1:9" ht="11.25">
      <c r="A323" s="224"/>
      <c r="B323" s="201"/>
      <c r="C323" s="224"/>
      <c r="D323" s="224"/>
      <c r="E323" s="225"/>
      <c r="F323" s="224"/>
      <c r="G323" s="201"/>
      <c r="H323" s="224"/>
      <c r="I323" s="224"/>
    </row>
    <row r="324" spans="1:9" ht="11.25">
      <c r="A324" s="224"/>
      <c r="B324" s="201"/>
      <c r="C324" s="224"/>
      <c r="D324" s="224"/>
      <c r="E324" s="225"/>
      <c r="F324" s="224"/>
      <c r="G324" s="201"/>
      <c r="H324" s="224"/>
      <c r="I324" s="224"/>
    </row>
    <row r="325" spans="1:9" ht="11.25">
      <c r="A325" s="224"/>
      <c r="B325" s="201"/>
      <c r="C325" s="224"/>
      <c r="D325" s="224"/>
      <c r="E325" s="225"/>
      <c r="F325" s="224"/>
      <c r="G325" s="201"/>
      <c r="H325" s="224"/>
      <c r="I325" s="224"/>
    </row>
    <row r="326" spans="1:9" ht="11.25">
      <c r="A326" s="224"/>
      <c r="B326" s="201"/>
      <c r="C326" s="224"/>
      <c r="D326" s="224"/>
      <c r="E326" s="225"/>
      <c r="F326" s="224"/>
      <c r="G326" s="201"/>
      <c r="H326" s="224"/>
      <c r="I326" s="224"/>
    </row>
    <row r="327" spans="1:9" ht="11.25">
      <c r="A327" s="224"/>
      <c r="B327" s="201"/>
      <c r="C327" s="224"/>
      <c r="D327" s="224"/>
      <c r="E327" s="225"/>
      <c r="F327" s="224"/>
      <c r="G327" s="201"/>
      <c r="H327" s="224"/>
      <c r="I327" s="224"/>
    </row>
    <row r="328" spans="1:9" ht="11.25">
      <c r="A328" s="224"/>
      <c r="B328" s="201"/>
      <c r="C328" s="224"/>
      <c r="D328" s="224"/>
      <c r="E328" s="225"/>
      <c r="F328" s="224"/>
      <c r="G328" s="201"/>
      <c r="H328" s="224"/>
      <c r="I328" s="224"/>
    </row>
    <row r="329" spans="1:9" ht="11.25">
      <c r="A329" s="224"/>
      <c r="B329" s="201"/>
      <c r="C329" s="224"/>
      <c r="D329" s="224"/>
      <c r="E329" s="225"/>
      <c r="F329" s="224"/>
      <c r="G329" s="201"/>
      <c r="H329" s="224"/>
      <c r="I329" s="224"/>
    </row>
    <row r="330" spans="1:9" ht="11.25">
      <c r="A330" s="224"/>
      <c r="B330" s="201"/>
      <c r="C330" s="224"/>
      <c r="D330" s="224"/>
      <c r="E330" s="225"/>
      <c r="F330" s="224"/>
      <c r="G330" s="201"/>
      <c r="H330" s="224"/>
      <c r="I330" s="224"/>
    </row>
    <row r="331" spans="1:9" ht="11.25">
      <c r="A331" s="224"/>
      <c r="B331" s="201"/>
      <c r="C331" s="224"/>
      <c r="D331" s="224"/>
      <c r="E331" s="225"/>
      <c r="F331" s="224"/>
      <c r="G331" s="201"/>
      <c r="H331" s="224"/>
      <c r="I331" s="224"/>
    </row>
    <row r="332" spans="1:9" ht="11.25">
      <c r="A332" s="224"/>
      <c r="B332" s="201"/>
      <c r="C332" s="224"/>
      <c r="D332" s="224"/>
      <c r="E332" s="225"/>
      <c r="F332" s="224"/>
      <c r="G332" s="201"/>
      <c r="H332" s="224"/>
      <c r="I332" s="224"/>
    </row>
    <row r="333" spans="1:9" ht="11.25">
      <c r="A333" s="224"/>
      <c r="B333" s="201"/>
      <c r="C333" s="224"/>
      <c r="D333" s="224"/>
      <c r="E333" s="225"/>
      <c r="F333" s="224"/>
      <c r="G333" s="201"/>
      <c r="H333" s="224"/>
      <c r="I333" s="224"/>
    </row>
    <row r="334" spans="1:9" ht="11.25">
      <c r="A334" s="224"/>
      <c r="B334" s="201"/>
      <c r="C334" s="224"/>
      <c r="D334" s="224"/>
      <c r="E334" s="225"/>
      <c r="F334" s="224"/>
      <c r="G334" s="201"/>
      <c r="H334" s="224"/>
      <c r="I334" s="224"/>
    </row>
    <row r="335" spans="1:9" ht="11.25">
      <c r="A335" s="224"/>
      <c r="B335" s="201"/>
      <c r="C335" s="224"/>
      <c r="D335" s="224"/>
      <c r="E335" s="225"/>
      <c r="F335" s="224"/>
      <c r="G335" s="201"/>
      <c r="H335" s="224"/>
      <c r="I335" s="224"/>
    </row>
    <row r="336" spans="1:9" ht="11.25">
      <c r="A336" s="224"/>
      <c r="B336" s="201"/>
      <c r="C336" s="224"/>
      <c r="D336" s="224"/>
      <c r="E336" s="225"/>
      <c r="F336" s="224"/>
      <c r="G336" s="201"/>
      <c r="H336" s="224"/>
      <c r="I336" s="224"/>
    </row>
    <row r="337" spans="1:9" ht="11.25">
      <c r="A337" s="224"/>
      <c r="B337" s="201"/>
      <c r="C337" s="224"/>
      <c r="D337" s="224"/>
      <c r="E337" s="225"/>
      <c r="F337" s="224"/>
      <c r="G337" s="201"/>
      <c r="H337" s="224"/>
      <c r="I337" s="224"/>
    </row>
    <row r="338" spans="1:9" ht="11.25">
      <c r="A338" s="224"/>
      <c r="B338" s="201"/>
      <c r="C338" s="224"/>
      <c r="D338" s="224"/>
      <c r="E338" s="225"/>
      <c r="F338" s="224"/>
      <c r="G338" s="201"/>
      <c r="H338" s="224"/>
      <c r="I338" s="224"/>
    </row>
    <row r="339" spans="1:9" ht="11.25">
      <c r="A339" s="224"/>
      <c r="B339" s="201"/>
      <c r="C339" s="224"/>
      <c r="D339" s="224"/>
      <c r="E339" s="225"/>
      <c r="F339" s="224"/>
      <c r="G339" s="201"/>
      <c r="H339" s="224"/>
      <c r="I339" s="224"/>
    </row>
    <row r="340" spans="1:9" ht="11.25">
      <c r="A340" s="224"/>
      <c r="B340" s="201"/>
      <c r="C340" s="224"/>
      <c r="D340" s="224"/>
      <c r="E340" s="225"/>
      <c r="F340" s="224"/>
      <c r="G340" s="201"/>
      <c r="H340" s="224"/>
      <c r="I340" s="224"/>
    </row>
    <row r="341" spans="1:9" ht="11.25">
      <c r="A341" s="224"/>
      <c r="B341" s="201"/>
      <c r="C341" s="224"/>
      <c r="D341" s="224"/>
      <c r="E341" s="225"/>
      <c r="F341" s="224"/>
      <c r="G341" s="201"/>
      <c r="H341" s="224"/>
      <c r="I341" s="224"/>
    </row>
    <row r="342" spans="1:9" ht="11.25">
      <c r="A342" s="224"/>
      <c r="B342" s="201"/>
      <c r="C342" s="224"/>
      <c r="D342" s="224"/>
      <c r="E342" s="225"/>
      <c r="F342" s="224"/>
      <c r="G342" s="201"/>
      <c r="H342" s="224"/>
      <c r="I342" s="224"/>
    </row>
    <row r="343" spans="1:9" ht="11.25">
      <c r="A343" s="224"/>
      <c r="B343" s="201"/>
      <c r="C343" s="224"/>
      <c r="D343" s="224"/>
      <c r="E343" s="225"/>
      <c r="F343" s="224"/>
      <c r="G343" s="201"/>
      <c r="H343" s="224"/>
      <c r="I343" s="224"/>
    </row>
    <row r="344" spans="1:9" ht="11.25">
      <c r="A344" s="224"/>
      <c r="B344" s="201"/>
      <c r="C344" s="224"/>
      <c r="D344" s="224"/>
      <c r="E344" s="225"/>
      <c r="F344" s="224"/>
      <c r="G344" s="201"/>
      <c r="H344" s="224"/>
      <c r="I344" s="224"/>
    </row>
    <row r="345" spans="1:9" ht="11.25">
      <c r="A345" s="224"/>
      <c r="B345" s="201"/>
      <c r="C345" s="224"/>
      <c r="D345" s="224"/>
      <c r="E345" s="225"/>
      <c r="F345" s="224"/>
      <c r="G345" s="201"/>
      <c r="H345" s="224"/>
      <c r="I345" s="224"/>
    </row>
    <row r="346" spans="1:9" ht="11.25">
      <c r="A346" s="224"/>
      <c r="B346" s="201"/>
      <c r="C346" s="224"/>
      <c r="D346" s="224"/>
      <c r="E346" s="225"/>
      <c r="F346" s="224"/>
      <c r="G346" s="201"/>
      <c r="H346" s="224"/>
      <c r="I346" s="224"/>
    </row>
    <row r="347" spans="1:9" ht="11.25">
      <c r="A347" s="224"/>
      <c r="B347" s="201"/>
      <c r="C347" s="224"/>
      <c r="D347" s="224"/>
      <c r="E347" s="225"/>
      <c r="F347" s="224"/>
      <c r="G347" s="201"/>
      <c r="H347" s="224"/>
      <c r="I347" s="224"/>
    </row>
    <row r="348" spans="1:9" ht="11.25">
      <c r="A348" s="224"/>
      <c r="B348" s="201"/>
      <c r="C348" s="224"/>
      <c r="D348" s="224"/>
      <c r="E348" s="225"/>
      <c r="F348" s="224"/>
      <c r="G348" s="201"/>
      <c r="H348" s="224"/>
      <c r="I348" s="224"/>
    </row>
    <row r="349" spans="1:9" ht="11.25">
      <c r="A349" s="224"/>
      <c r="B349" s="201"/>
      <c r="C349" s="224"/>
      <c r="D349" s="224"/>
      <c r="E349" s="225"/>
      <c r="F349" s="224"/>
      <c r="G349" s="201"/>
      <c r="H349" s="224"/>
      <c r="I349" s="224"/>
    </row>
    <row r="350" spans="1:9" ht="11.25">
      <c r="A350" s="224"/>
      <c r="B350" s="201"/>
      <c r="C350" s="224"/>
      <c r="D350" s="224"/>
      <c r="E350" s="225"/>
      <c r="F350" s="224"/>
      <c r="G350" s="201"/>
      <c r="H350" s="224"/>
      <c r="I350" s="224"/>
    </row>
    <row r="351" spans="1:9" ht="11.25">
      <c r="A351" s="224"/>
      <c r="B351" s="201"/>
      <c r="C351" s="224"/>
      <c r="D351" s="224"/>
      <c r="E351" s="225"/>
      <c r="F351" s="224"/>
      <c r="G351" s="201"/>
      <c r="H351" s="224"/>
      <c r="I351" s="224"/>
    </row>
    <row r="352" spans="1:9" ht="11.25">
      <c r="A352" s="224"/>
      <c r="B352" s="201"/>
      <c r="C352" s="224"/>
      <c r="D352" s="224"/>
      <c r="E352" s="225"/>
      <c r="F352" s="224"/>
      <c r="G352" s="201"/>
      <c r="H352" s="224"/>
      <c r="I352" s="224"/>
    </row>
    <row r="353" spans="1:9" ht="11.25">
      <c r="A353" s="224"/>
      <c r="B353" s="201"/>
      <c r="C353" s="224"/>
      <c r="D353" s="224"/>
      <c r="E353" s="225"/>
      <c r="F353" s="224"/>
      <c r="G353" s="201"/>
      <c r="H353" s="224"/>
      <c r="I353" s="224"/>
    </row>
    <row r="354" spans="1:9" ht="11.25">
      <c r="A354" s="224"/>
      <c r="B354" s="201"/>
      <c r="C354" s="224"/>
      <c r="D354" s="224"/>
      <c r="E354" s="225"/>
      <c r="F354" s="224"/>
      <c r="G354" s="201"/>
      <c r="H354" s="224"/>
      <c r="I354" s="224"/>
    </row>
    <row r="355" spans="1:9" ht="11.25">
      <c r="A355" s="224"/>
      <c r="B355" s="201"/>
      <c r="C355" s="224"/>
      <c r="D355" s="224"/>
      <c r="E355" s="225"/>
      <c r="F355" s="224"/>
      <c r="G355" s="201"/>
      <c r="H355" s="224"/>
      <c r="I355" s="224"/>
    </row>
    <row r="356" spans="1:9" ht="11.25">
      <c r="A356" s="224"/>
      <c r="B356" s="201"/>
      <c r="C356" s="224"/>
      <c r="D356" s="224"/>
      <c r="E356" s="225"/>
      <c r="F356" s="224"/>
      <c r="G356" s="201"/>
      <c r="H356" s="224"/>
      <c r="I356" s="224"/>
    </row>
    <row r="357" spans="1:9" ht="11.25">
      <c r="A357" s="224"/>
      <c r="B357" s="201"/>
      <c r="C357" s="224"/>
      <c r="D357" s="224"/>
      <c r="E357" s="225"/>
      <c r="F357" s="224"/>
      <c r="G357" s="201"/>
      <c r="H357" s="224"/>
      <c r="I357" s="224"/>
    </row>
    <row r="358" spans="1:9" ht="11.25">
      <c r="A358" s="224"/>
      <c r="B358" s="201"/>
      <c r="C358" s="224"/>
      <c r="D358" s="224"/>
      <c r="E358" s="225"/>
      <c r="F358" s="224"/>
      <c r="G358" s="201"/>
      <c r="H358" s="224"/>
      <c r="I358" s="224"/>
    </row>
    <row r="359" spans="1:9" ht="11.25">
      <c r="A359" s="224"/>
      <c r="B359" s="201"/>
      <c r="C359" s="224"/>
      <c r="D359" s="224"/>
      <c r="E359" s="225"/>
      <c r="F359" s="224"/>
      <c r="G359" s="201"/>
      <c r="H359" s="224"/>
      <c r="I359" s="224"/>
    </row>
    <row r="360" spans="1:9" ht="11.25">
      <c r="A360" s="224"/>
      <c r="B360" s="201"/>
      <c r="C360" s="224"/>
      <c r="D360" s="224"/>
      <c r="E360" s="225"/>
      <c r="F360" s="224"/>
      <c r="G360" s="201"/>
      <c r="H360" s="224"/>
      <c r="I360" s="224"/>
    </row>
    <row r="361" spans="1:9" ht="11.25">
      <c r="A361" s="224"/>
      <c r="B361" s="201"/>
      <c r="C361" s="224"/>
      <c r="D361" s="224"/>
      <c r="E361" s="225"/>
      <c r="F361" s="224"/>
      <c r="G361" s="201"/>
      <c r="H361" s="224"/>
      <c r="I361" s="224"/>
    </row>
    <row r="362" spans="1:9" ht="11.25">
      <c r="A362" s="224"/>
      <c r="B362" s="201"/>
      <c r="C362" s="224"/>
      <c r="D362" s="224"/>
      <c r="E362" s="225"/>
      <c r="F362" s="224"/>
      <c r="G362" s="201"/>
      <c r="H362" s="224"/>
      <c r="I362" s="224"/>
    </row>
    <row r="363" spans="1:9" ht="11.25">
      <c r="A363" s="224"/>
      <c r="B363" s="201"/>
      <c r="C363" s="224"/>
      <c r="D363" s="224"/>
      <c r="E363" s="225"/>
      <c r="F363" s="224"/>
      <c r="G363" s="201"/>
      <c r="H363" s="224"/>
      <c r="I363" s="224"/>
    </row>
    <row r="364" spans="1:9" ht="11.25">
      <c r="A364" s="224"/>
      <c r="B364" s="201"/>
      <c r="C364" s="224"/>
      <c r="D364" s="224"/>
      <c r="E364" s="225"/>
      <c r="F364" s="224"/>
      <c r="G364" s="201"/>
      <c r="H364" s="224"/>
      <c r="I364" s="224"/>
    </row>
    <row r="365" spans="1:9" ht="11.25">
      <c r="A365" s="224"/>
      <c r="B365" s="201"/>
      <c r="C365" s="224"/>
      <c r="D365" s="224"/>
      <c r="E365" s="225"/>
      <c r="F365" s="224"/>
      <c r="G365" s="201"/>
      <c r="H365" s="224"/>
      <c r="I365" s="224"/>
    </row>
    <row r="366" spans="1:9" ht="11.25">
      <c r="A366" s="224"/>
      <c r="B366" s="201"/>
      <c r="C366" s="224"/>
      <c r="D366" s="224"/>
      <c r="E366" s="225"/>
      <c r="F366" s="224"/>
      <c r="G366" s="201"/>
      <c r="H366" s="224"/>
      <c r="I366" s="224"/>
    </row>
    <row r="367" spans="1:9" ht="11.25">
      <c r="A367" s="224"/>
      <c r="B367" s="201"/>
      <c r="C367" s="224"/>
      <c r="D367" s="224"/>
      <c r="E367" s="225"/>
      <c r="F367" s="224"/>
      <c r="G367" s="201"/>
      <c r="H367" s="224"/>
      <c r="I367" s="224"/>
    </row>
    <row r="368" spans="1:9" ht="11.25">
      <c r="A368" s="224"/>
      <c r="B368" s="201"/>
      <c r="C368" s="224"/>
      <c r="D368" s="224"/>
      <c r="E368" s="225"/>
      <c r="F368" s="224"/>
      <c r="G368" s="201"/>
      <c r="H368" s="224"/>
      <c r="I368" s="224"/>
    </row>
    <row r="369" spans="1:9" ht="11.25">
      <c r="A369" s="224"/>
      <c r="B369" s="201"/>
      <c r="C369" s="224"/>
      <c r="D369" s="224"/>
      <c r="E369" s="225"/>
      <c r="F369" s="224"/>
      <c r="G369" s="201"/>
      <c r="H369" s="224"/>
      <c r="I369" s="224"/>
    </row>
    <row r="370" spans="1:9" ht="11.25">
      <c r="A370" s="224"/>
      <c r="B370" s="201"/>
      <c r="C370" s="224"/>
      <c r="D370" s="224"/>
      <c r="E370" s="225"/>
      <c r="F370" s="224"/>
      <c r="G370" s="201"/>
      <c r="H370" s="224"/>
      <c r="I370" s="224"/>
    </row>
    <row r="371" spans="1:9" ht="11.25">
      <c r="A371" s="224"/>
      <c r="B371" s="201"/>
      <c r="C371" s="224"/>
      <c r="D371" s="224"/>
      <c r="E371" s="225"/>
      <c r="F371" s="224"/>
      <c r="G371" s="201"/>
      <c r="H371" s="224"/>
      <c r="I371" s="224"/>
    </row>
    <row r="372" spans="1:9" ht="11.25">
      <c r="A372" s="224"/>
      <c r="B372" s="201"/>
      <c r="C372" s="224"/>
      <c r="D372" s="224"/>
      <c r="E372" s="225"/>
      <c r="F372" s="224"/>
      <c r="G372" s="201"/>
      <c r="H372" s="224"/>
      <c r="I372" s="224"/>
    </row>
    <row r="373" spans="1:9" ht="11.25">
      <c r="A373" s="224"/>
      <c r="B373" s="201"/>
      <c r="C373" s="224"/>
      <c r="D373" s="224"/>
      <c r="E373" s="225"/>
      <c r="F373" s="224"/>
      <c r="G373" s="201"/>
      <c r="H373" s="224"/>
      <c r="I373" s="224"/>
    </row>
    <row r="374" spans="1:9" ht="11.25">
      <c r="A374" s="224"/>
      <c r="B374" s="201"/>
      <c r="C374" s="224"/>
      <c r="D374" s="224"/>
      <c r="E374" s="225"/>
      <c r="F374" s="224"/>
      <c r="G374" s="201"/>
      <c r="H374" s="224"/>
      <c r="I374" s="224"/>
    </row>
    <row r="375" spans="1:9" ht="11.25">
      <c r="A375" s="224"/>
      <c r="B375" s="201"/>
      <c r="C375" s="224"/>
      <c r="D375" s="224"/>
      <c r="E375" s="225"/>
      <c r="F375" s="224"/>
      <c r="G375" s="201"/>
      <c r="H375" s="224"/>
      <c r="I375" s="224"/>
    </row>
    <row r="376" spans="1:9" ht="11.25">
      <c r="A376" s="224"/>
      <c r="B376" s="201"/>
      <c r="C376" s="224"/>
      <c r="D376" s="224"/>
      <c r="E376" s="225"/>
      <c r="F376" s="224"/>
      <c r="G376" s="201"/>
      <c r="H376" s="224"/>
      <c r="I376" s="224"/>
    </row>
    <row r="377" spans="1:9" ht="11.25">
      <c r="A377" s="224"/>
      <c r="B377" s="201"/>
      <c r="C377" s="224"/>
      <c r="D377" s="224"/>
      <c r="E377" s="225"/>
      <c r="F377" s="224"/>
      <c r="G377" s="201"/>
      <c r="H377" s="224"/>
      <c r="I377" s="224"/>
    </row>
    <row r="378" spans="1:9" ht="11.25">
      <c r="A378" s="224"/>
      <c r="B378" s="201"/>
      <c r="C378" s="224"/>
      <c r="D378" s="224"/>
      <c r="E378" s="225"/>
      <c r="F378" s="224"/>
      <c r="G378" s="201"/>
      <c r="H378" s="224"/>
      <c r="I378" s="224"/>
    </row>
    <row r="379" spans="1:9" ht="11.25">
      <c r="A379" s="224"/>
      <c r="B379" s="201"/>
      <c r="C379" s="224"/>
      <c r="D379" s="224"/>
      <c r="E379" s="225"/>
      <c r="F379" s="224"/>
      <c r="G379" s="201"/>
      <c r="H379" s="224"/>
      <c r="I379" s="224"/>
    </row>
    <row r="380" spans="1:9" ht="11.25">
      <c r="A380" s="224"/>
      <c r="B380" s="201"/>
      <c r="C380" s="224"/>
      <c r="D380" s="224"/>
      <c r="E380" s="225"/>
      <c r="F380" s="224"/>
      <c r="G380" s="201"/>
      <c r="H380" s="224"/>
      <c r="I380" s="224"/>
    </row>
    <row r="381" spans="1:9" ht="11.25">
      <c r="A381" s="224"/>
      <c r="B381" s="201"/>
      <c r="C381" s="224"/>
      <c r="D381" s="224"/>
      <c r="E381" s="225"/>
      <c r="F381" s="224"/>
      <c r="G381" s="201"/>
      <c r="H381" s="224"/>
      <c r="I381" s="224"/>
    </row>
    <row r="382" spans="1:9" ht="11.25">
      <c r="A382" s="224"/>
      <c r="B382" s="201"/>
      <c r="C382" s="224"/>
      <c r="D382" s="224"/>
      <c r="E382" s="225"/>
      <c r="F382" s="224"/>
      <c r="G382" s="201"/>
      <c r="H382" s="224"/>
      <c r="I382" s="224"/>
    </row>
    <row r="383" spans="1:9" ht="11.25">
      <c r="A383" s="224"/>
      <c r="B383" s="201"/>
      <c r="C383" s="224"/>
      <c r="D383" s="224"/>
      <c r="E383" s="225"/>
      <c r="F383" s="224"/>
      <c r="G383" s="201"/>
      <c r="H383" s="224"/>
      <c r="I383" s="224"/>
    </row>
    <row r="384" spans="1:9" ht="11.25">
      <c r="A384" s="224"/>
      <c r="B384" s="201"/>
      <c r="C384" s="224"/>
      <c r="D384" s="224"/>
      <c r="E384" s="225"/>
      <c r="F384" s="224"/>
      <c r="G384" s="201"/>
      <c r="H384" s="224"/>
      <c r="I384" s="224"/>
    </row>
    <row r="385" spans="1:9" ht="11.25">
      <c r="A385" s="224"/>
      <c r="B385" s="201"/>
      <c r="C385" s="224"/>
      <c r="D385" s="224"/>
      <c r="E385" s="225"/>
      <c r="F385" s="224"/>
      <c r="G385" s="201"/>
      <c r="H385" s="224"/>
      <c r="I385" s="224"/>
    </row>
    <row r="386" spans="1:9" ht="11.25">
      <c r="A386" s="224"/>
      <c r="B386" s="201"/>
      <c r="C386" s="224"/>
      <c r="D386" s="224"/>
      <c r="E386" s="225"/>
      <c r="F386" s="224"/>
      <c r="G386" s="201"/>
      <c r="H386" s="224"/>
      <c r="I386" s="224"/>
    </row>
    <row r="387" spans="1:9" ht="11.25">
      <c r="A387" s="224"/>
      <c r="B387" s="201"/>
      <c r="C387" s="224"/>
      <c r="D387" s="224"/>
      <c r="E387" s="225"/>
      <c r="F387" s="224"/>
      <c r="G387" s="201"/>
      <c r="H387" s="224"/>
      <c r="I387" s="224"/>
    </row>
    <row r="388" spans="1:9" ht="11.25">
      <c r="A388" s="224"/>
      <c r="B388" s="201"/>
      <c r="C388" s="224"/>
      <c r="D388" s="224"/>
      <c r="E388" s="225"/>
      <c r="F388" s="224"/>
      <c r="G388" s="201"/>
      <c r="H388" s="224"/>
      <c r="I388" s="224"/>
    </row>
    <row r="389" spans="1:9" ht="11.25">
      <c r="A389" s="224"/>
      <c r="B389" s="201"/>
      <c r="C389" s="224"/>
      <c r="D389" s="224"/>
      <c r="E389" s="225"/>
      <c r="F389" s="224"/>
      <c r="G389" s="201"/>
      <c r="H389" s="224"/>
      <c r="I389" s="224"/>
    </row>
    <row r="390" spans="1:9" ht="11.25">
      <c r="A390" s="224"/>
      <c r="B390" s="201"/>
      <c r="C390" s="224"/>
      <c r="D390" s="224"/>
      <c r="E390" s="225"/>
      <c r="F390" s="224"/>
      <c r="G390" s="201"/>
      <c r="H390" s="224"/>
      <c r="I390" s="224"/>
    </row>
    <row r="391" spans="1:9" ht="11.25">
      <c r="A391" s="224"/>
      <c r="B391" s="201"/>
      <c r="C391" s="224"/>
      <c r="D391" s="224"/>
      <c r="E391" s="225"/>
      <c r="F391" s="224"/>
      <c r="G391" s="201"/>
      <c r="H391" s="224"/>
      <c r="I391" s="224"/>
    </row>
    <row r="392" spans="1:9" ht="11.25">
      <c r="A392" s="224"/>
      <c r="B392" s="201"/>
      <c r="C392" s="224"/>
      <c r="D392" s="224"/>
      <c r="E392" s="225"/>
      <c r="F392" s="224"/>
      <c r="G392" s="201"/>
      <c r="H392" s="224"/>
      <c r="I392" s="224"/>
    </row>
    <row r="393" spans="1:9" ht="11.25">
      <c r="A393" s="224"/>
      <c r="B393" s="201"/>
      <c r="C393" s="224"/>
      <c r="D393" s="224"/>
      <c r="E393" s="225"/>
      <c r="F393" s="224"/>
      <c r="G393" s="201"/>
      <c r="H393" s="224"/>
      <c r="I393" s="224"/>
    </row>
    <row r="394" spans="1:9" ht="11.25">
      <c r="A394" s="224"/>
      <c r="B394" s="201"/>
      <c r="C394" s="224"/>
      <c r="D394" s="224"/>
      <c r="E394" s="225"/>
      <c r="F394" s="224"/>
      <c r="G394" s="201"/>
      <c r="H394" s="224"/>
      <c r="I394" s="224"/>
    </row>
    <row r="395" spans="1:9" ht="11.25">
      <c r="A395" s="224"/>
      <c r="B395" s="201"/>
      <c r="C395" s="224"/>
      <c r="D395" s="224"/>
      <c r="E395" s="225"/>
      <c r="F395" s="224"/>
      <c r="G395" s="201"/>
      <c r="H395" s="224"/>
      <c r="I395" s="224"/>
    </row>
    <row r="396" spans="1:9" ht="11.25">
      <c r="A396" s="224"/>
      <c r="B396" s="201"/>
      <c r="C396" s="224"/>
      <c r="D396" s="224"/>
      <c r="E396" s="225"/>
      <c r="F396" s="224"/>
      <c r="G396" s="201"/>
      <c r="H396" s="224"/>
      <c r="I396" s="224"/>
    </row>
    <row r="397" spans="1:9" ht="11.25">
      <c r="A397" s="224"/>
      <c r="B397" s="201"/>
      <c r="C397" s="224"/>
      <c r="D397" s="224"/>
      <c r="E397" s="225"/>
      <c r="F397" s="224"/>
      <c r="G397" s="201"/>
      <c r="H397" s="224"/>
      <c r="I397" s="224"/>
    </row>
    <row r="398" spans="1:9" ht="11.25">
      <c r="A398" s="224"/>
      <c r="B398" s="201"/>
      <c r="C398" s="224"/>
      <c r="D398" s="224"/>
      <c r="E398" s="225"/>
      <c r="F398" s="224"/>
      <c r="G398" s="201"/>
      <c r="H398" s="224"/>
      <c r="I398" s="224"/>
    </row>
    <row r="399" spans="1:9" ht="11.25">
      <c r="A399" s="224"/>
      <c r="B399" s="201"/>
      <c r="C399" s="224"/>
      <c r="D399" s="224"/>
      <c r="E399" s="225"/>
      <c r="F399" s="224"/>
      <c r="G399" s="201"/>
      <c r="H399" s="224"/>
      <c r="I399" s="224"/>
    </row>
    <row r="400" spans="1:9" ht="11.25">
      <c r="A400" s="224"/>
      <c r="B400" s="201"/>
      <c r="C400" s="224"/>
      <c r="D400" s="224"/>
      <c r="E400" s="225"/>
      <c r="F400" s="224"/>
      <c r="G400" s="201"/>
      <c r="H400" s="224"/>
      <c r="I400" s="224"/>
    </row>
    <row r="401" spans="1:9" ht="11.25">
      <c r="A401" s="224"/>
      <c r="B401" s="201"/>
      <c r="C401" s="224"/>
      <c r="D401" s="224"/>
      <c r="E401" s="225"/>
      <c r="F401" s="224"/>
      <c r="G401" s="201"/>
      <c r="H401" s="224"/>
      <c r="I401" s="224"/>
    </row>
    <row r="402" spans="1:9" ht="11.25">
      <c r="A402" s="224"/>
      <c r="B402" s="201"/>
      <c r="C402" s="224"/>
      <c r="D402" s="224"/>
      <c r="E402" s="225"/>
      <c r="F402" s="224"/>
      <c r="G402" s="201"/>
      <c r="H402" s="224"/>
      <c r="I402" s="224"/>
    </row>
    <row r="403" spans="1:9" ht="11.25">
      <c r="A403" s="224"/>
      <c r="B403" s="201"/>
      <c r="C403" s="224"/>
      <c r="D403" s="224"/>
      <c r="E403" s="225"/>
      <c r="F403" s="224"/>
      <c r="G403" s="201"/>
      <c r="H403" s="224"/>
      <c r="I403" s="224"/>
    </row>
    <row r="404" spans="1:9" ht="11.25">
      <c r="A404" s="224"/>
      <c r="B404" s="201"/>
      <c r="C404" s="224"/>
      <c r="D404" s="224"/>
      <c r="E404" s="225"/>
      <c r="F404" s="224"/>
      <c r="G404" s="201"/>
      <c r="H404" s="224"/>
      <c r="I404" s="224"/>
    </row>
    <row r="405" spans="1:9" ht="11.25">
      <c r="A405" s="224"/>
      <c r="B405" s="201"/>
      <c r="C405" s="224"/>
      <c r="D405" s="224"/>
      <c r="E405" s="225"/>
      <c r="F405" s="224"/>
      <c r="G405" s="201"/>
      <c r="H405" s="224"/>
      <c r="I405" s="224"/>
    </row>
    <row r="406" spans="1:9" ht="11.25">
      <c r="A406" s="224"/>
      <c r="B406" s="201"/>
      <c r="C406" s="224"/>
      <c r="D406" s="224"/>
      <c r="E406" s="225"/>
      <c r="F406" s="224"/>
      <c r="G406" s="201"/>
      <c r="H406" s="224"/>
      <c r="I406" s="224"/>
    </row>
    <row r="407" spans="1:9" ht="11.25">
      <c r="A407" s="224"/>
      <c r="B407" s="201"/>
      <c r="C407" s="224"/>
      <c r="D407" s="224"/>
      <c r="E407" s="225"/>
      <c r="F407" s="224"/>
      <c r="G407" s="201"/>
      <c r="H407" s="224"/>
      <c r="I407" s="224"/>
    </row>
    <row r="408" spans="1:9" ht="11.25">
      <c r="A408" s="224"/>
      <c r="B408" s="201"/>
      <c r="C408" s="224"/>
      <c r="D408" s="224"/>
      <c r="E408" s="225"/>
      <c r="F408" s="224"/>
      <c r="G408" s="201"/>
      <c r="H408" s="224"/>
      <c r="I408" s="224"/>
    </row>
    <row r="409" spans="1:9" ht="11.25">
      <c r="A409" s="224"/>
      <c r="B409" s="201"/>
      <c r="C409" s="224"/>
      <c r="D409" s="224"/>
      <c r="E409" s="225"/>
      <c r="F409" s="224"/>
      <c r="G409" s="201"/>
      <c r="H409" s="224"/>
      <c r="I409" s="224"/>
    </row>
    <row r="410" spans="1:9" ht="11.25">
      <c r="A410" s="224"/>
      <c r="B410" s="201"/>
      <c r="C410" s="224"/>
      <c r="D410" s="224"/>
      <c r="E410" s="225"/>
      <c r="F410" s="224"/>
      <c r="G410" s="201"/>
      <c r="H410" s="224"/>
      <c r="I410" s="224"/>
    </row>
    <row r="411" spans="1:9" ht="11.25">
      <c r="A411" s="224"/>
      <c r="B411" s="201"/>
      <c r="C411" s="224"/>
      <c r="D411" s="224"/>
      <c r="E411" s="225"/>
      <c r="F411" s="224"/>
      <c r="G411" s="201"/>
      <c r="H411" s="224"/>
      <c r="I411" s="224"/>
    </row>
    <row r="412" spans="1:9" ht="11.25">
      <c r="A412" s="224"/>
      <c r="B412" s="201"/>
      <c r="C412" s="224"/>
      <c r="D412" s="224"/>
      <c r="E412" s="225"/>
      <c r="F412" s="224"/>
      <c r="G412" s="201"/>
      <c r="H412" s="224"/>
      <c r="I412" s="224"/>
    </row>
    <row r="413" spans="1:9" ht="11.25">
      <c r="A413" s="224"/>
      <c r="B413" s="201"/>
      <c r="C413" s="224"/>
      <c r="D413" s="224"/>
      <c r="E413" s="225"/>
      <c r="F413" s="224"/>
      <c r="G413" s="201"/>
      <c r="H413" s="224"/>
      <c r="I413" s="224"/>
    </row>
    <row r="414" spans="1:9" ht="11.25">
      <c r="A414" s="224"/>
      <c r="B414" s="201"/>
      <c r="C414" s="224"/>
      <c r="D414" s="224"/>
      <c r="E414" s="225"/>
      <c r="F414" s="224"/>
      <c r="G414" s="201"/>
      <c r="H414" s="224"/>
      <c r="I414" s="224"/>
    </row>
    <row r="415" spans="1:9" ht="11.25">
      <c r="A415" s="224"/>
      <c r="B415" s="201"/>
      <c r="C415" s="224"/>
      <c r="D415" s="224"/>
      <c r="E415" s="225"/>
      <c r="F415" s="224"/>
      <c r="G415" s="201"/>
      <c r="H415" s="224"/>
      <c r="I415" s="224"/>
    </row>
    <row r="416" spans="1:9" ht="11.25">
      <c r="A416" s="224"/>
      <c r="B416" s="201"/>
      <c r="C416" s="224"/>
      <c r="D416" s="224"/>
      <c r="E416" s="225"/>
      <c r="F416" s="224"/>
      <c r="G416" s="201"/>
      <c r="H416" s="224"/>
      <c r="I416" s="224"/>
    </row>
    <row r="417" spans="1:9" ht="11.25">
      <c r="A417" s="224"/>
      <c r="B417" s="201"/>
      <c r="C417" s="224"/>
      <c r="D417" s="224"/>
      <c r="E417" s="225"/>
      <c r="F417" s="224"/>
      <c r="G417" s="201"/>
      <c r="H417" s="224"/>
      <c r="I417" s="224"/>
    </row>
    <row r="418" spans="1:9" ht="11.25">
      <c r="A418" s="224"/>
      <c r="B418" s="201"/>
      <c r="C418" s="224"/>
      <c r="D418" s="224"/>
      <c r="E418" s="225"/>
      <c r="F418" s="224"/>
      <c r="G418" s="201"/>
      <c r="H418" s="224"/>
      <c r="I418" s="224"/>
    </row>
    <row r="419" spans="1:9" ht="11.25">
      <c r="A419" s="224"/>
      <c r="B419" s="201"/>
      <c r="C419" s="224"/>
      <c r="D419" s="224"/>
      <c r="E419" s="225"/>
      <c r="F419" s="224"/>
      <c r="G419" s="201"/>
      <c r="H419" s="224"/>
      <c r="I419" s="224"/>
    </row>
    <row r="420" spans="1:9" ht="11.25">
      <c r="A420" s="224"/>
      <c r="B420" s="201"/>
      <c r="C420" s="224"/>
      <c r="D420" s="224"/>
      <c r="E420" s="225"/>
      <c r="F420" s="224"/>
      <c r="G420" s="201"/>
      <c r="H420" s="224"/>
      <c r="I420" s="224"/>
    </row>
    <row r="421" spans="1:9" ht="11.25">
      <c r="A421" s="224"/>
      <c r="B421" s="201"/>
      <c r="C421" s="224"/>
      <c r="D421" s="224"/>
      <c r="E421" s="225"/>
      <c r="F421" s="224"/>
      <c r="G421" s="201"/>
      <c r="H421" s="224"/>
      <c r="I421" s="224"/>
    </row>
    <row r="422" spans="1:9" ht="11.25">
      <c r="A422" s="224"/>
      <c r="B422" s="201"/>
      <c r="C422" s="224"/>
      <c r="D422" s="224"/>
      <c r="E422" s="225"/>
      <c r="F422" s="224"/>
      <c r="G422" s="201"/>
      <c r="H422" s="224"/>
      <c r="I422" s="224"/>
    </row>
    <row r="423" spans="1:9" ht="11.25">
      <c r="A423" s="224"/>
      <c r="B423" s="201"/>
      <c r="C423" s="224"/>
      <c r="D423" s="224"/>
      <c r="E423" s="225"/>
      <c r="F423" s="224"/>
      <c r="G423" s="201"/>
      <c r="H423" s="224"/>
      <c r="I423" s="224"/>
    </row>
    <row r="424" spans="1:9" ht="11.25">
      <c r="A424" s="224"/>
      <c r="B424" s="201"/>
      <c r="C424" s="224"/>
      <c r="D424" s="224"/>
      <c r="E424" s="225"/>
      <c r="F424" s="224"/>
      <c r="G424" s="201"/>
      <c r="H424" s="224"/>
      <c r="I424" s="224"/>
    </row>
    <row r="425" spans="1:9" ht="11.25">
      <c r="A425" s="224"/>
      <c r="B425" s="201"/>
      <c r="C425" s="224"/>
      <c r="D425" s="224"/>
      <c r="E425" s="225"/>
      <c r="F425" s="224"/>
      <c r="G425" s="201"/>
      <c r="H425" s="224"/>
      <c r="I425" s="224"/>
    </row>
    <row r="426" spans="1:9" ht="11.25">
      <c r="A426" s="224"/>
      <c r="B426" s="201"/>
      <c r="C426" s="224"/>
      <c r="D426" s="224"/>
      <c r="E426" s="225"/>
      <c r="F426" s="224"/>
      <c r="G426" s="201"/>
      <c r="H426" s="224"/>
      <c r="I426" s="224"/>
    </row>
    <row r="427" spans="1:9" ht="11.25">
      <c r="A427" s="224"/>
      <c r="B427" s="201"/>
      <c r="C427" s="224"/>
      <c r="D427" s="224"/>
      <c r="E427" s="225"/>
      <c r="F427" s="224"/>
      <c r="G427" s="201"/>
      <c r="H427" s="224"/>
      <c r="I427" s="224"/>
    </row>
    <row r="428" spans="1:9" ht="11.25">
      <c r="A428" s="224"/>
      <c r="B428" s="201"/>
      <c r="C428" s="224"/>
      <c r="D428" s="224"/>
      <c r="E428" s="225"/>
      <c r="F428" s="224"/>
      <c r="G428" s="201"/>
      <c r="H428" s="224"/>
      <c r="I428" s="224"/>
    </row>
    <row r="429" spans="1:9" ht="11.25">
      <c r="A429" s="224"/>
      <c r="B429" s="201"/>
      <c r="C429" s="224"/>
      <c r="D429" s="224"/>
      <c r="E429" s="225"/>
      <c r="F429" s="224"/>
      <c r="G429" s="201"/>
      <c r="H429" s="224"/>
      <c r="I429" s="224"/>
    </row>
    <row r="430" spans="1:9" ht="11.25">
      <c r="A430" s="224"/>
      <c r="B430" s="201"/>
      <c r="C430" s="224"/>
      <c r="D430" s="224"/>
      <c r="E430" s="225"/>
      <c r="F430" s="224"/>
      <c r="G430" s="201"/>
      <c r="H430" s="224"/>
      <c r="I430" s="224"/>
    </row>
    <row r="431" spans="1:9" ht="11.25">
      <c r="A431" s="224"/>
      <c r="B431" s="201"/>
      <c r="C431" s="224"/>
      <c r="D431" s="224"/>
      <c r="E431" s="225"/>
      <c r="F431" s="224"/>
      <c r="G431" s="201"/>
      <c r="H431" s="224"/>
      <c r="I431" s="224"/>
    </row>
    <row r="432" spans="1:9" ht="11.25">
      <c r="A432" s="224"/>
      <c r="B432" s="201"/>
      <c r="C432" s="224"/>
      <c r="D432" s="224"/>
      <c r="E432" s="225"/>
      <c r="F432" s="224"/>
      <c r="G432" s="201"/>
      <c r="H432" s="224"/>
      <c r="I432" s="224"/>
    </row>
    <row r="433" spans="1:9" ht="11.25">
      <c r="A433" s="224"/>
      <c r="B433" s="201"/>
      <c r="C433" s="224"/>
      <c r="D433" s="224"/>
      <c r="E433" s="225"/>
      <c r="F433" s="224"/>
      <c r="G433" s="201"/>
      <c r="H433" s="224"/>
      <c r="I433" s="224"/>
    </row>
    <row r="434" spans="1:9" ht="11.25">
      <c r="A434" s="224"/>
      <c r="B434" s="201"/>
      <c r="C434" s="224"/>
      <c r="D434" s="224"/>
      <c r="E434" s="225"/>
      <c r="F434" s="224"/>
      <c r="G434" s="201"/>
      <c r="H434" s="224"/>
      <c r="I434" s="224"/>
    </row>
    <row r="435" spans="1:9" ht="11.25">
      <c r="A435" s="224"/>
      <c r="B435" s="201"/>
      <c r="C435" s="224"/>
      <c r="D435" s="224"/>
      <c r="E435" s="225"/>
      <c r="F435" s="224"/>
      <c r="G435" s="201"/>
      <c r="H435" s="224"/>
      <c r="I435" s="224"/>
    </row>
    <row r="436" spans="1:9" ht="11.25">
      <c r="A436" s="224"/>
      <c r="B436" s="201"/>
      <c r="C436" s="224"/>
      <c r="D436" s="224"/>
      <c r="E436" s="225"/>
      <c r="F436" s="224"/>
      <c r="G436" s="201"/>
      <c r="H436" s="224"/>
      <c r="I436" s="224"/>
    </row>
    <row r="437" spans="1:9" ht="11.25">
      <c r="A437" s="224"/>
      <c r="B437" s="201"/>
      <c r="C437" s="224"/>
      <c r="D437" s="224"/>
      <c r="E437" s="225"/>
      <c r="F437" s="224"/>
      <c r="G437" s="201"/>
      <c r="H437" s="224"/>
      <c r="I437" s="224"/>
    </row>
    <row r="438" spans="1:9" ht="11.25">
      <c r="A438" s="224"/>
      <c r="B438" s="201"/>
      <c r="C438" s="224"/>
      <c r="D438" s="224"/>
      <c r="E438" s="225"/>
      <c r="F438" s="224"/>
      <c r="G438" s="201"/>
      <c r="H438" s="224"/>
      <c r="I438" s="224"/>
    </row>
    <row r="439" spans="1:9" ht="11.25">
      <c r="A439" s="224"/>
      <c r="B439" s="201"/>
      <c r="C439" s="224"/>
      <c r="D439" s="224"/>
      <c r="E439" s="225"/>
      <c r="F439" s="224"/>
      <c r="G439" s="201"/>
      <c r="H439" s="224"/>
      <c r="I439" s="224"/>
    </row>
    <row r="440" spans="1:9" ht="11.25">
      <c r="A440" s="224"/>
      <c r="B440" s="201"/>
      <c r="C440" s="224"/>
      <c r="D440" s="224"/>
      <c r="E440" s="225"/>
      <c r="F440" s="224"/>
      <c r="G440" s="201"/>
      <c r="H440" s="224"/>
      <c r="I440" s="224"/>
    </row>
    <row r="441" spans="1:9" ht="11.25">
      <c r="A441" s="224"/>
      <c r="B441" s="201"/>
      <c r="C441" s="224"/>
      <c r="D441" s="224"/>
      <c r="E441" s="225"/>
      <c r="F441" s="224"/>
      <c r="G441" s="201"/>
      <c r="H441" s="224"/>
      <c r="I441" s="224"/>
    </row>
    <row r="442" spans="1:9" ht="11.25">
      <c r="A442" s="224"/>
      <c r="B442" s="201"/>
      <c r="C442" s="224"/>
      <c r="D442" s="224"/>
      <c r="E442" s="225"/>
      <c r="F442" s="224"/>
      <c r="G442" s="201"/>
      <c r="H442" s="224"/>
      <c r="I442" s="224"/>
    </row>
    <row r="443" spans="1:9" ht="11.25">
      <c r="A443" s="224"/>
      <c r="B443" s="201"/>
      <c r="C443" s="224"/>
      <c r="D443" s="224"/>
      <c r="E443" s="225"/>
      <c r="F443" s="224"/>
      <c r="G443" s="201"/>
      <c r="H443" s="224"/>
      <c r="I443" s="224"/>
    </row>
    <row r="444" spans="1:9" ht="11.25">
      <c r="A444" s="224"/>
      <c r="B444" s="201"/>
      <c r="C444" s="224"/>
      <c r="D444" s="224"/>
      <c r="E444" s="225"/>
      <c r="F444" s="224"/>
      <c r="G444" s="201"/>
      <c r="H444" s="224"/>
      <c r="I444" s="224"/>
    </row>
    <row r="445" spans="1:9" ht="11.25">
      <c r="A445" s="224"/>
      <c r="B445" s="201"/>
      <c r="C445" s="224"/>
      <c r="D445" s="224"/>
      <c r="E445" s="225"/>
      <c r="F445" s="224"/>
      <c r="G445" s="201"/>
      <c r="H445" s="224"/>
      <c r="I445" s="224"/>
    </row>
    <row r="446" spans="1:9" ht="11.25">
      <c r="A446" s="224"/>
      <c r="B446" s="201"/>
      <c r="C446" s="224"/>
      <c r="D446" s="224"/>
      <c r="E446" s="225"/>
      <c r="F446" s="224"/>
      <c r="G446" s="201"/>
      <c r="H446" s="224"/>
      <c r="I446" s="224"/>
    </row>
    <row r="447" spans="1:9" ht="11.25">
      <c r="A447" s="224"/>
      <c r="B447" s="201"/>
      <c r="C447" s="224"/>
      <c r="D447" s="224"/>
      <c r="E447" s="225"/>
      <c r="F447" s="224"/>
      <c r="G447" s="201"/>
      <c r="H447" s="224"/>
      <c r="I447" s="224"/>
    </row>
    <row r="448" spans="1:9" ht="11.25">
      <c r="A448" s="224"/>
      <c r="B448" s="201"/>
      <c r="C448" s="224"/>
      <c r="D448" s="224"/>
      <c r="E448" s="225"/>
      <c r="F448" s="224"/>
      <c r="G448" s="201"/>
      <c r="H448" s="224"/>
      <c r="I448" s="224"/>
    </row>
    <row r="449" spans="1:9" ht="11.25">
      <c r="A449" s="224"/>
      <c r="B449" s="201"/>
      <c r="C449" s="224"/>
      <c r="D449" s="224"/>
      <c r="E449" s="225"/>
      <c r="F449" s="224"/>
      <c r="G449" s="201"/>
      <c r="H449" s="224"/>
      <c r="I449" s="224"/>
    </row>
    <row r="450" spans="1:9" ht="11.25">
      <c r="A450" s="224"/>
      <c r="B450" s="201"/>
      <c r="C450" s="224"/>
      <c r="D450" s="224"/>
      <c r="E450" s="225"/>
      <c r="F450" s="224"/>
      <c r="G450" s="201"/>
      <c r="H450" s="224"/>
      <c r="I450" s="224"/>
    </row>
    <row r="451" spans="1:9" ht="11.25">
      <c r="A451" s="224"/>
      <c r="B451" s="201"/>
      <c r="C451" s="224"/>
      <c r="D451" s="224"/>
      <c r="E451" s="225"/>
      <c r="F451" s="224"/>
      <c r="G451" s="201"/>
      <c r="H451" s="224"/>
      <c r="I451" s="224"/>
    </row>
    <row r="452" spans="1:9" ht="11.25">
      <c r="A452" s="224"/>
      <c r="B452" s="201"/>
      <c r="C452" s="224"/>
      <c r="D452" s="224"/>
      <c r="E452" s="225"/>
      <c r="F452" s="224"/>
      <c r="G452" s="201"/>
      <c r="H452" s="224"/>
      <c r="I452" s="224"/>
    </row>
    <row r="453" spans="1:9" ht="11.25">
      <c r="A453" s="224"/>
      <c r="B453" s="201"/>
      <c r="C453" s="224"/>
      <c r="D453" s="224"/>
      <c r="E453" s="225"/>
      <c r="F453" s="224"/>
      <c r="G453" s="201"/>
      <c r="H453" s="224"/>
      <c r="I453" s="224"/>
    </row>
    <row r="454" spans="1:9" ht="11.25">
      <c r="A454" s="224"/>
      <c r="B454" s="201"/>
      <c r="C454" s="224"/>
      <c r="D454" s="224"/>
      <c r="E454" s="225"/>
      <c r="F454" s="224"/>
      <c r="G454" s="201"/>
      <c r="H454" s="224"/>
      <c r="I454" s="224"/>
    </row>
    <row r="455" spans="1:9" ht="11.25">
      <c r="A455" s="224"/>
      <c r="B455" s="201"/>
      <c r="C455" s="224"/>
      <c r="D455" s="224"/>
      <c r="E455" s="225"/>
      <c r="F455" s="224"/>
      <c r="G455" s="201"/>
      <c r="H455" s="224"/>
      <c r="I455" s="224"/>
    </row>
    <row r="456" spans="1:9" ht="11.25">
      <c r="A456" s="224"/>
      <c r="B456" s="201"/>
      <c r="C456" s="224"/>
      <c r="D456" s="224"/>
      <c r="E456" s="225"/>
      <c r="F456" s="224"/>
      <c r="G456" s="201"/>
      <c r="H456" s="224"/>
      <c r="I456" s="224"/>
    </row>
    <row r="457" spans="1:9" ht="11.25">
      <c r="A457" s="224"/>
      <c r="B457" s="201"/>
      <c r="C457" s="224"/>
      <c r="D457" s="224"/>
      <c r="E457" s="225"/>
      <c r="F457" s="224"/>
      <c r="G457" s="201"/>
      <c r="H457" s="224"/>
      <c r="I457" s="224"/>
    </row>
    <row r="458" spans="1:9" ht="11.25">
      <c r="A458" s="224"/>
      <c r="B458" s="201"/>
      <c r="C458" s="224"/>
      <c r="D458" s="224"/>
      <c r="E458" s="225"/>
      <c r="F458" s="224"/>
      <c r="G458" s="201"/>
      <c r="H458" s="224"/>
      <c r="I458" s="224"/>
    </row>
    <row r="459" spans="1:9" ht="11.25">
      <c r="A459" s="224"/>
      <c r="B459" s="201"/>
      <c r="C459" s="224"/>
      <c r="D459" s="224"/>
      <c r="E459" s="225"/>
      <c r="F459" s="224"/>
      <c r="G459" s="201"/>
      <c r="H459" s="224"/>
      <c r="I459" s="224"/>
    </row>
    <row r="460" spans="1:9" ht="11.25">
      <c r="A460" s="224"/>
      <c r="B460" s="201"/>
      <c r="C460" s="224"/>
      <c r="D460" s="224"/>
      <c r="E460" s="225"/>
      <c r="F460" s="224"/>
      <c r="G460" s="201"/>
      <c r="H460" s="224"/>
      <c r="I460" s="224"/>
    </row>
    <row r="461" spans="1:9" ht="11.25">
      <c r="A461" s="224"/>
      <c r="B461" s="201"/>
      <c r="C461" s="224"/>
      <c r="D461" s="224"/>
      <c r="E461" s="225"/>
      <c r="F461" s="224"/>
      <c r="G461" s="201"/>
      <c r="H461" s="224"/>
      <c r="I461" s="224"/>
    </row>
    <row r="462" spans="1:9" ht="11.25">
      <c r="A462" s="224"/>
      <c r="B462" s="201"/>
      <c r="C462" s="224"/>
      <c r="D462" s="224"/>
      <c r="E462" s="225"/>
      <c r="F462" s="224"/>
      <c r="G462" s="201"/>
      <c r="H462" s="224"/>
      <c r="I462" s="224"/>
    </row>
    <row r="463" spans="1:9" ht="11.25">
      <c r="A463" s="224"/>
      <c r="B463" s="201"/>
      <c r="C463" s="224"/>
      <c r="D463" s="224"/>
      <c r="E463" s="225"/>
      <c r="F463" s="224"/>
      <c r="G463" s="201"/>
      <c r="H463" s="224"/>
      <c r="I463" s="224"/>
    </row>
    <row r="464" spans="1:9" ht="11.25">
      <c r="A464" s="224"/>
      <c r="B464" s="201"/>
      <c r="C464" s="224"/>
      <c r="D464" s="224"/>
      <c r="E464" s="225"/>
      <c r="F464" s="224"/>
      <c r="G464" s="201"/>
      <c r="H464" s="224"/>
      <c r="I464" s="224"/>
    </row>
    <row r="465" spans="1:9" ht="11.25">
      <c r="A465" s="224"/>
      <c r="B465" s="201"/>
      <c r="C465" s="224"/>
      <c r="D465" s="224"/>
      <c r="E465" s="225"/>
      <c r="F465" s="224"/>
      <c r="G465" s="201"/>
      <c r="H465" s="224"/>
      <c r="I465" s="224"/>
    </row>
    <row r="466" spans="1:9" ht="11.25">
      <c r="A466" s="224"/>
      <c r="B466" s="201"/>
      <c r="C466" s="224"/>
      <c r="D466" s="224"/>
      <c r="E466" s="225"/>
      <c r="F466" s="224"/>
      <c r="G466" s="201"/>
      <c r="H466" s="224"/>
      <c r="I466" s="224"/>
    </row>
    <row r="467" spans="1:9" ht="11.25">
      <c r="A467" s="224"/>
      <c r="B467" s="201"/>
      <c r="C467" s="224"/>
      <c r="D467" s="224"/>
      <c r="E467" s="225"/>
      <c r="F467" s="224"/>
      <c r="G467" s="201"/>
      <c r="H467" s="224"/>
      <c r="I467" s="224"/>
    </row>
    <row r="468" spans="1:9" ht="11.25">
      <c r="A468" s="224"/>
      <c r="B468" s="201"/>
      <c r="C468" s="224"/>
      <c r="D468" s="224"/>
      <c r="E468" s="225"/>
      <c r="F468" s="224"/>
      <c r="G468" s="201"/>
      <c r="H468" s="224"/>
      <c r="I468" s="224"/>
    </row>
    <row r="469" spans="1:9" ht="11.25">
      <c r="A469" s="224"/>
      <c r="B469" s="201"/>
      <c r="C469" s="224"/>
      <c r="D469" s="224"/>
      <c r="E469" s="225"/>
      <c r="F469" s="224"/>
      <c r="G469" s="201"/>
      <c r="H469" s="224"/>
      <c r="I469" s="224"/>
    </row>
    <row r="470" spans="1:9" ht="11.25">
      <c r="A470" s="224"/>
      <c r="B470" s="201"/>
      <c r="C470" s="224"/>
      <c r="D470" s="224"/>
      <c r="E470" s="225"/>
      <c r="F470" s="224"/>
      <c r="G470" s="201"/>
      <c r="H470" s="224"/>
      <c r="I470" s="224"/>
    </row>
    <row r="471" spans="1:9" ht="11.25">
      <c r="A471" s="224"/>
      <c r="B471" s="201"/>
      <c r="C471" s="224"/>
      <c r="D471" s="224"/>
      <c r="E471" s="225"/>
      <c r="F471" s="224"/>
      <c r="G471" s="201"/>
      <c r="H471" s="224"/>
      <c r="I471" s="224"/>
    </row>
    <row r="472" spans="1:9" ht="11.25">
      <c r="A472" s="224"/>
      <c r="B472" s="201"/>
      <c r="C472" s="224"/>
      <c r="D472" s="224"/>
      <c r="E472" s="225"/>
      <c r="F472" s="224"/>
      <c r="G472" s="201"/>
      <c r="H472" s="224"/>
      <c r="I472" s="224"/>
    </row>
    <row r="473" spans="1:9" ht="11.25">
      <c r="A473" s="224"/>
      <c r="B473" s="201"/>
      <c r="C473" s="224"/>
      <c r="D473" s="224"/>
      <c r="E473" s="225"/>
      <c r="F473" s="224"/>
      <c r="G473" s="201"/>
      <c r="H473" s="224"/>
      <c r="I473" s="224"/>
    </row>
    <row r="474" spans="1:9" ht="11.25">
      <c r="A474" s="224"/>
      <c r="B474" s="201"/>
      <c r="C474" s="224"/>
      <c r="D474" s="224"/>
      <c r="E474" s="225"/>
      <c r="F474" s="224"/>
      <c r="G474" s="201"/>
      <c r="H474" s="224"/>
      <c r="I474" s="224"/>
    </row>
    <row r="475" spans="1:9" ht="11.25">
      <c r="A475" s="224"/>
      <c r="B475" s="201"/>
      <c r="C475" s="224"/>
      <c r="D475" s="224"/>
      <c r="E475" s="225"/>
      <c r="F475" s="224"/>
      <c r="G475" s="201"/>
      <c r="H475" s="224"/>
      <c r="I475" s="224"/>
    </row>
    <row r="476" spans="1:9" ht="11.25">
      <c r="A476" s="224"/>
      <c r="B476" s="201"/>
      <c r="C476" s="224"/>
      <c r="D476" s="224"/>
      <c r="E476" s="225"/>
      <c r="F476" s="224"/>
      <c r="G476" s="201"/>
      <c r="H476" s="224"/>
      <c r="I476" s="224"/>
    </row>
    <row r="477" spans="1:9" ht="11.25">
      <c r="A477" s="224"/>
      <c r="B477" s="201"/>
      <c r="C477" s="224"/>
      <c r="D477" s="224"/>
      <c r="E477" s="225"/>
      <c r="F477" s="224"/>
      <c r="G477" s="201"/>
      <c r="H477" s="224"/>
      <c r="I477" s="224"/>
    </row>
    <row r="478" spans="1:9" ht="11.25">
      <c r="A478" s="224"/>
      <c r="B478" s="201"/>
      <c r="C478" s="224"/>
      <c r="D478" s="224"/>
      <c r="E478" s="225"/>
      <c r="F478" s="224"/>
      <c r="G478" s="201"/>
      <c r="H478" s="224"/>
      <c r="I478" s="224"/>
    </row>
    <row r="479" spans="1:9" ht="11.25">
      <c r="A479" s="224"/>
      <c r="B479" s="201"/>
      <c r="C479" s="224"/>
      <c r="D479" s="224"/>
      <c r="E479" s="225"/>
      <c r="F479" s="224"/>
      <c r="G479" s="201"/>
      <c r="H479" s="224"/>
      <c r="I479" s="224"/>
    </row>
    <row r="480" spans="1:9" ht="11.25">
      <c r="A480" s="224"/>
      <c r="B480" s="201"/>
      <c r="C480" s="224"/>
      <c r="D480" s="224"/>
      <c r="E480" s="225"/>
      <c r="F480" s="224"/>
      <c r="G480" s="201"/>
      <c r="H480" s="224"/>
      <c r="I480" s="224"/>
    </row>
    <row r="481" spans="1:9" ht="11.25">
      <c r="A481" s="224"/>
      <c r="B481" s="201"/>
      <c r="C481" s="224"/>
      <c r="D481" s="224"/>
      <c r="E481" s="225"/>
      <c r="F481" s="224"/>
      <c r="G481" s="201"/>
      <c r="H481" s="224"/>
      <c r="I481" s="224"/>
    </row>
    <row r="482" spans="1:9" ht="11.25">
      <c r="A482" s="224"/>
      <c r="B482" s="201"/>
      <c r="C482" s="224"/>
      <c r="D482" s="224"/>
      <c r="E482" s="225"/>
      <c r="F482" s="224"/>
      <c r="G482" s="201"/>
      <c r="H482" s="224"/>
      <c r="I482" s="224"/>
    </row>
    <row r="483" spans="1:9" ht="11.25">
      <c r="A483" s="224"/>
      <c r="B483" s="201"/>
      <c r="C483" s="224"/>
      <c r="D483" s="224"/>
      <c r="E483" s="225"/>
      <c r="F483" s="224"/>
      <c r="G483" s="201"/>
      <c r="H483" s="224"/>
      <c r="I483" s="224"/>
    </row>
    <row r="484" spans="1:9" ht="11.25">
      <c r="A484" s="224"/>
      <c r="B484" s="201"/>
      <c r="C484" s="224"/>
      <c r="D484" s="224"/>
      <c r="E484" s="225"/>
      <c r="F484" s="224"/>
      <c r="G484" s="201"/>
      <c r="H484" s="224"/>
      <c r="I484" s="224"/>
    </row>
    <row r="485" spans="1:9" ht="11.25">
      <c r="A485" s="224"/>
      <c r="B485" s="201"/>
      <c r="C485" s="224"/>
      <c r="D485" s="224"/>
      <c r="E485" s="225"/>
      <c r="F485" s="224"/>
      <c r="G485" s="201"/>
      <c r="H485" s="224"/>
      <c r="I485" s="224"/>
    </row>
    <row r="486" spans="1:9" ht="11.25">
      <c r="A486" s="224"/>
      <c r="B486" s="201"/>
      <c r="C486" s="224"/>
      <c r="D486" s="224"/>
      <c r="E486" s="225"/>
      <c r="F486" s="224"/>
      <c r="G486" s="201"/>
      <c r="H486" s="224"/>
      <c r="I486" s="224"/>
    </row>
    <row r="487" spans="1:9" ht="11.25">
      <c r="A487" s="224"/>
      <c r="B487" s="201"/>
      <c r="C487" s="224"/>
      <c r="D487" s="224"/>
      <c r="E487" s="225"/>
      <c r="F487" s="224"/>
      <c r="G487" s="201"/>
      <c r="H487" s="224"/>
      <c r="I487" s="224"/>
    </row>
    <row r="488" spans="1:9" ht="11.25">
      <c r="A488" s="224"/>
      <c r="B488" s="201"/>
      <c r="C488" s="224"/>
      <c r="D488" s="224"/>
      <c r="E488" s="225"/>
      <c r="F488" s="224"/>
      <c r="G488" s="201"/>
      <c r="H488" s="224"/>
      <c r="I488" s="224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P278"/>
  <sheetViews>
    <sheetView workbookViewId="0" topLeftCell="A1">
      <selection activeCell="C20" sqref="C20"/>
    </sheetView>
  </sheetViews>
  <sheetFormatPr defaultColWidth="9.140625" defaultRowHeight="12.75"/>
  <cols>
    <col min="1" max="1" width="22.28125" style="203" customWidth="1"/>
    <col min="2" max="2" width="12.7109375" style="202" customWidth="1"/>
    <col min="3" max="3" width="18.28125" style="203" customWidth="1"/>
    <col min="4" max="4" width="16.28125" style="203" customWidth="1"/>
    <col min="5" max="5" width="13.28125" style="226" customWidth="1"/>
    <col min="6" max="6" width="17.140625" style="203" customWidth="1"/>
    <col min="7" max="7" width="12.00390625" style="202" customWidth="1"/>
    <col min="8" max="8" width="9.00390625" style="203" customWidth="1"/>
    <col min="9" max="9" width="10.7109375" style="203" customWidth="1"/>
    <col min="57" max="16384" width="9.140625" style="202" customWidth="1"/>
  </cols>
  <sheetData>
    <row r="1" spans="1:9" ht="19.5" customHeight="1">
      <c r="A1" s="199" t="s">
        <v>593</v>
      </c>
      <c r="B1" s="199"/>
      <c r="C1" s="199"/>
      <c r="D1" s="199"/>
      <c r="E1" s="200"/>
      <c r="F1" s="199"/>
      <c r="G1" s="199"/>
      <c r="H1" s="199"/>
      <c r="I1" s="199"/>
    </row>
    <row r="2" spans="1:9" ht="11.25" customHeight="1">
      <c r="A2" s="199"/>
      <c r="B2" s="199"/>
      <c r="C2" s="199"/>
      <c r="D2" s="199"/>
      <c r="E2" s="200"/>
      <c r="F2" s="199"/>
      <c r="G2" s="199"/>
      <c r="H2" s="199"/>
      <c r="I2" s="199"/>
    </row>
    <row r="3" spans="2:9" ht="12.75">
      <c r="B3" s="204"/>
      <c r="C3" s="205"/>
      <c r="D3" s="206"/>
      <c r="E3" s="205"/>
      <c r="G3" s="207"/>
      <c r="H3" s="206"/>
      <c r="I3" s="208" t="s">
        <v>223</v>
      </c>
    </row>
    <row r="4" spans="1:9" ht="12.75">
      <c r="A4" s="231"/>
      <c r="B4" s="232" t="s">
        <v>224</v>
      </c>
      <c r="C4" s="232" t="s">
        <v>225</v>
      </c>
      <c r="D4" s="232" t="s">
        <v>225</v>
      </c>
      <c r="E4" s="232" t="s">
        <v>225</v>
      </c>
      <c r="F4" s="231" t="s">
        <v>226</v>
      </c>
      <c r="G4" s="209" t="s">
        <v>226</v>
      </c>
      <c r="H4" s="209"/>
      <c r="I4" s="209" t="s">
        <v>227</v>
      </c>
    </row>
    <row r="5" spans="1:9" ht="12.75">
      <c r="A5" s="233" t="s">
        <v>228</v>
      </c>
      <c r="B5" s="234" t="s">
        <v>229</v>
      </c>
      <c r="C5" s="234" t="s">
        <v>230</v>
      </c>
      <c r="D5" s="210" t="s">
        <v>237</v>
      </c>
      <c r="E5" s="234" t="s">
        <v>232</v>
      </c>
      <c r="F5" s="233" t="s">
        <v>233</v>
      </c>
      <c r="G5" s="210" t="s">
        <v>234</v>
      </c>
      <c r="H5" s="210" t="s">
        <v>235</v>
      </c>
      <c r="I5" s="210" t="s">
        <v>236</v>
      </c>
    </row>
    <row r="6" spans="1:9" ht="12.75">
      <c r="A6" s="235"/>
      <c r="B6" s="236"/>
      <c r="C6" s="236"/>
      <c r="D6" s="211"/>
      <c r="E6" s="236" t="s">
        <v>238</v>
      </c>
      <c r="F6" s="235"/>
      <c r="G6" s="211" t="s">
        <v>239</v>
      </c>
      <c r="H6" s="211"/>
      <c r="I6" s="211" t="s">
        <v>229</v>
      </c>
    </row>
    <row r="7" spans="1:9" ht="12.75">
      <c r="A7" s="212"/>
      <c r="B7" s="212"/>
      <c r="C7" s="212"/>
      <c r="D7" s="212"/>
      <c r="E7" s="212"/>
      <c r="F7" s="212"/>
      <c r="G7" s="212"/>
      <c r="H7" s="212"/>
      <c r="I7" s="212"/>
    </row>
    <row r="8" spans="1:9" ht="12.75">
      <c r="A8" s="237" t="s">
        <v>594</v>
      </c>
      <c r="B8" s="213" t="s">
        <v>595</v>
      </c>
      <c r="C8" s="213" t="s">
        <v>596</v>
      </c>
      <c r="D8" s="213" t="s">
        <v>597</v>
      </c>
      <c r="E8" s="222">
        <v>800.64</v>
      </c>
      <c r="F8" s="218" t="s">
        <v>598</v>
      </c>
      <c r="G8" s="213" t="s">
        <v>599</v>
      </c>
      <c r="H8" s="218" t="s">
        <v>600</v>
      </c>
      <c r="I8" s="218" t="s">
        <v>249</v>
      </c>
    </row>
    <row r="9" spans="1:9" ht="12.75">
      <c r="A9" s="213" t="s">
        <v>601</v>
      </c>
      <c r="B9" s="213" t="s">
        <v>250</v>
      </c>
      <c r="C9" s="213" t="s">
        <v>589</v>
      </c>
      <c r="D9" s="213" t="s">
        <v>602</v>
      </c>
      <c r="E9" s="213" t="s">
        <v>453</v>
      </c>
      <c r="F9" s="213"/>
      <c r="G9" s="213" t="s">
        <v>603</v>
      </c>
      <c r="H9" s="213" t="s">
        <v>604</v>
      </c>
      <c r="I9" s="213" t="s">
        <v>603</v>
      </c>
    </row>
    <row r="10" spans="1:9" ht="12.75">
      <c r="A10" s="214"/>
      <c r="B10" s="214"/>
      <c r="C10" s="214"/>
      <c r="D10" s="214"/>
      <c r="E10" s="214"/>
      <c r="F10" s="214"/>
      <c r="G10" s="214"/>
      <c r="H10" s="214"/>
      <c r="I10" s="214"/>
    </row>
    <row r="11" spans="1:9" ht="12.75">
      <c r="A11" s="212"/>
      <c r="B11" s="212"/>
      <c r="C11" s="212"/>
      <c r="D11" s="212"/>
      <c r="E11" s="212"/>
      <c r="F11" s="212"/>
      <c r="G11" s="212"/>
      <c r="H11" s="212"/>
      <c r="I11" s="212"/>
    </row>
    <row r="12" spans="1:9" ht="12.75">
      <c r="A12" s="213" t="s">
        <v>605</v>
      </c>
      <c r="B12" s="218" t="s">
        <v>606</v>
      </c>
      <c r="C12" s="213" t="s">
        <v>596</v>
      </c>
      <c r="D12" s="213" t="s">
        <v>607</v>
      </c>
      <c r="E12" s="222">
        <v>2.24</v>
      </c>
      <c r="F12" s="218" t="s">
        <v>608</v>
      </c>
      <c r="G12" s="213" t="s">
        <v>310</v>
      </c>
      <c r="H12" s="218" t="s">
        <v>269</v>
      </c>
      <c r="I12" s="218" t="s">
        <v>249</v>
      </c>
    </row>
    <row r="13" spans="1:9" ht="12.75">
      <c r="A13" s="213" t="s">
        <v>609</v>
      </c>
      <c r="B13" s="238" t="s">
        <v>250</v>
      </c>
      <c r="C13" s="213" t="s">
        <v>589</v>
      </c>
      <c r="D13" s="213" t="s">
        <v>610</v>
      </c>
      <c r="E13" s="213" t="s">
        <v>252</v>
      </c>
      <c r="F13" s="213"/>
      <c r="G13" s="213" t="s">
        <v>253</v>
      </c>
      <c r="H13" s="213"/>
      <c r="I13" s="218" t="s">
        <v>611</v>
      </c>
    </row>
    <row r="14" spans="1:9" ht="12.75">
      <c r="A14" s="214"/>
      <c r="B14" s="214"/>
      <c r="C14" s="214"/>
      <c r="D14" s="214"/>
      <c r="E14" s="214"/>
      <c r="F14" s="214"/>
      <c r="G14" s="214"/>
      <c r="H14" s="214"/>
      <c r="I14" s="214"/>
    </row>
    <row r="15" spans="1:9" ht="12.75">
      <c r="A15" s="212"/>
      <c r="B15" s="212"/>
      <c r="C15" s="212"/>
      <c r="D15" s="212"/>
      <c r="E15" s="212"/>
      <c r="F15" s="212"/>
      <c r="G15" s="212"/>
      <c r="H15" s="212"/>
      <c r="I15" s="212"/>
    </row>
    <row r="16" spans="1:9" ht="12.75">
      <c r="A16" s="213" t="s">
        <v>612</v>
      </c>
      <c r="B16" s="218" t="s">
        <v>613</v>
      </c>
      <c r="C16" s="213" t="s">
        <v>614</v>
      </c>
      <c r="D16" s="239" t="s">
        <v>615</v>
      </c>
      <c r="E16" s="222">
        <v>1.74</v>
      </c>
      <c r="F16" s="218" t="s">
        <v>616</v>
      </c>
      <c r="G16" s="218" t="s">
        <v>479</v>
      </c>
      <c r="H16" s="218" t="s">
        <v>269</v>
      </c>
      <c r="I16" s="218" t="s">
        <v>249</v>
      </c>
    </row>
    <row r="17" spans="1:9" ht="12.75">
      <c r="A17" s="213" t="s">
        <v>617</v>
      </c>
      <c r="B17" s="213" t="s">
        <v>303</v>
      </c>
      <c r="C17" s="213" t="s">
        <v>589</v>
      </c>
      <c r="D17" s="213"/>
      <c r="E17" s="213" t="s">
        <v>252</v>
      </c>
      <c r="F17" s="218" t="s">
        <v>618</v>
      </c>
      <c r="G17" s="213" t="s">
        <v>294</v>
      </c>
      <c r="H17" s="213"/>
      <c r="I17" s="218" t="s">
        <v>294</v>
      </c>
    </row>
    <row r="18" spans="1:9" ht="12.75">
      <c r="A18" s="214"/>
      <c r="B18" s="214"/>
      <c r="C18" s="214"/>
      <c r="D18" s="214"/>
      <c r="E18" s="214"/>
      <c r="F18" s="214"/>
      <c r="G18" s="214"/>
      <c r="H18" s="214"/>
      <c r="I18" s="214"/>
    </row>
    <row r="19" spans="1:9" ht="12.75">
      <c r="A19" s="212"/>
      <c r="B19" s="212"/>
      <c r="C19" s="212"/>
      <c r="D19" s="212"/>
      <c r="E19" s="212"/>
      <c r="F19" s="212"/>
      <c r="G19" s="212"/>
      <c r="H19" s="212"/>
      <c r="I19" s="212"/>
    </row>
    <row r="20" spans="1:9" ht="12.75">
      <c r="A20" s="213" t="s">
        <v>619</v>
      </c>
      <c r="B20" s="213" t="s">
        <v>620</v>
      </c>
      <c r="C20" s="213" t="s">
        <v>621</v>
      </c>
      <c r="D20" s="213" t="s">
        <v>622</v>
      </c>
      <c r="E20" s="222">
        <v>12</v>
      </c>
      <c r="F20" s="218" t="s">
        <v>623</v>
      </c>
      <c r="G20" s="213" t="s">
        <v>624</v>
      </c>
      <c r="H20" s="240" t="s">
        <v>269</v>
      </c>
      <c r="I20" s="218" t="s">
        <v>281</v>
      </c>
    </row>
    <row r="21" spans="1:9" ht="12.75">
      <c r="A21" s="213" t="s">
        <v>625</v>
      </c>
      <c r="B21" s="213" t="s">
        <v>283</v>
      </c>
      <c r="C21" s="213" t="s">
        <v>527</v>
      </c>
      <c r="D21" s="213" t="s">
        <v>626</v>
      </c>
      <c r="E21" s="213" t="s">
        <v>261</v>
      </c>
      <c r="F21" s="213"/>
      <c r="G21" s="213" t="s">
        <v>627</v>
      </c>
      <c r="H21" s="213"/>
      <c r="I21" s="213" t="s">
        <v>384</v>
      </c>
    </row>
    <row r="22" spans="1:9" ht="12.75">
      <c r="A22" s="214"/>
      <c r="B22" s="214"/>
      <c r="C22" s="214"/>
      <c r="D22" s="214"/>
      <c r="E22" s="214"/>
      <c r="F22" s="214"/>
      <c r="G22" s="214"/>
      <c r="H22" s="214"/>
      <c r="I22" s="214"/>
    </row>
    <row r="23" spans="1:9" ht="12.75">
      <c r="A23" s="212"/>
      <c r="B23" s="212"/>
      <c r="C23" s="212" t="s">
        <v>628</v>
      </c>
      <c r="D23" s="212"/>
      <c r="E23" s="212"/>
      <c r="F23" s="212"/>
      <c r="G23" s="215"/>
      <c r="H23" s="212"/>
      <c r="I23" s="212"/>
    </row>
    <row r="24" spans="1:9" ht="12.75">
      <c r="A24" s="213" t="s">
        <v>629</v>
      </c>
      <c r="B24" s="218" t="s">
        <v>395</v>
      </c>
      <c r="C24" s="203" t="s">
        <v>630</v>
      </c>
      <c r="D24" s="213" t="s">
        <v>628</v>
      </c>
      <c r="E24" s="213">
        <v>1.29</v>
      </c>
      <c r="F24" s="203" t="s">
        <v>631</v>
      </c>
      <c r="G24" s="218" t="s">
        <v>632</v>
      </c>
      <c r="H24" s="218" t="s">
        <v>633</v>
      </c>
      <c r="I24" s="213" t="s">
        <v>634</v>
      </c>
    </row>
    <row r="25" spans="1:9" ht="12.75">
      <c r="A25" s="213"/>
      <c r="B25" s="213" t="s">
        <v>353</v>
      </c>
      <c r="C25" s="213" t="s">
        <v>380</v>
      </c>
      <c r="D25" s="213" t="s">
        <v>413</v>
      </c>
      <c r="E25" s="213" t="s">
        <v>261</v>
      </c>
      <c r="F25" s="213" t="s">
        <v>635</v>
      </c>
      <c r="G25" s="218" t="s">
        <v>551</v>
      </c>
      <c r="H25" s="213" t="s">
        <v>604</v>
      </c>
      <c r="I25" s="218" t="s">
        <v>636</v>
      </c>
    </row>
    <row r="26" spans="1:9" ht="12.75">
      <c r="A26" s="214"/>
      <c r="B26" s="214"/>
      <c r="C26" s="213"/>
      <c r="D26" s="214"/>
      <c r="E26" s="214"/>
      <c r="F26" s="214"/>
      <c r="G26" s="219"/>
      <c r="H26" s="214"/>
      <c r="I26" s="214"/>
    </row>
    <row r="27" spans="1:9" ht="12.75">
      <c r="A27" s="212"/>
      <c r="B27" s="212"/>
      <c r="C27" s="212"/>
      <c r="D27" s="212"/>
      <c r="E27" s="212"/>
      <c r="F27" s="212"/>
      <c r="G27" s="212"/>
      <c r="H27" s="212"/>
      <c r="I27" s="212"/>
    </row>
    <row r="28" spans="1:9" ht="12.75">
      <c r="A28" s="213" t="s">
        <v>637</v>
      </c>
      <c r="B28" s="213" t="s">
        <v>638</v>
      </c>
      <c r="C28" s="213" t="s">
        <v>639</v>
      </c>
      <c r="D28" s="213" t="s">
        <v>640</v>
      </c>
      <c r="E28" s="222">
        <v>0.4</v>
      </c>
      <c r="F28" s="213" t="s">
        <v>641</v>
      </c>
      <c r="G28" s="213" t="s">
        <v>624</v>
      </c>
      <c r="H28" s="218" t="s">
        <v>269</v>
      </c>
      <c r="I28" s="213" t="s">
        <v>634</v>
      </c>
    </row>
    <row r="29" spans="1:9" ht="12.75">
      <c r="A29" s="213"/>
      <c r="B29" s="213" t="s">
        <v>329</v>
      </c>
      <c r="C29" s="213" t="s">
        <v>642</v>
      </c>
      <c r="D29" s="213" t="s">
        <v>643</v>
      </c>
      <c r="E29" s="213" t="s">
        <v>644</v>
      </c>
      <c r="F29" s="213"/>
      <c r="G29" s="213" t="s">
        <v>627</v>
      </c>
      <c r="H29" s="213"/>
      <c r="I29" s="213" t="s">
        <v>645</v>
      </c>
    </row>
    <row r="30" spans="1:9" ht="12.75">
      <c r="A30" s="214"/>
      <c r="B30" s="214"/>
      <c r="C30" s="214" t="s">
        <v>355</v>
      </c>
      <c r="D30" s="214" t="s">
        <v>646</v>
      </c>
      <c r="E30" s="214"/>
      <c r="F30" s="214"/>
      <c r="G30" s="214"/>
      <c r="H30" s="214"/>
      <c r="I30" s="214"/>
    </row>
    <row r="31" spans="1:9" ht="12.75">
      <c r="A31" s="213"/>
      <c r="B31" s="213"/>
      <c r="C31" s="213"/>
      <c r="D31" s="213"/>
      <c r="E31" s="213"/>
      <c r="F31" s="213"/>
      <c r="G31" s="213"/>
      <c r="H31" s="213"/>
      <c r="I31" s="213"/>
    </row>
    <row r="32" spans="1:9" ht="12.75">
      <c r="A32" s="213" t="s">
        <v>647</v>
      </c>
      <c r="B32" s="213" t="s">
        <v>386</v>
      </c>
      <c r="C32" s="213" t="s">
        <v>298</v>
      </c>
      <c r="D32" s="213" t="s">
        <v>648</v>
      </c>
      <c r="E32" s="222">
        <v>5.52</v>
      </c>
      <c r="F32" s="218" t="s">
        <v>649</v>
      </c>
      <c r="G32" s="218" t="s">
        <v>632</v>
      </c>
      <c r="H32" s="240">
        <v>3</v>
      </c>
      <c r="I32" s="218" t="s">
        <v>302</v>
      </c>
    </row>
    <row r="33" spans="1:9" ht="12.75">
      <c r="A33" s="213" t="s">
        <v>650</v>
      </c>
      <c r="B33" s="213" t="s">
        <v>391</v>
      </c>
      <c r="C33" s="213" t="s">
        <v>527</v>
      </c>
      <c r="D33" s="213"/>
      <c r="E33" s="213" t="s">
        <v>261</v>
      </c>
      <c r="F33" s="213"/>
      <c r="G33" s="218" t="s">
        <v>636</v>
      </c>
      <c r="H33" s="213" t="s">
        <v>604</v>
      </c>
      <c r="I33" s="218" t="s">
        <v>632</v>
      </c>
    </row>
    <row r="34" spans="1:9" ht="12.75">
      <c r="A34" s="214" t="s">
        <v>651</v>
      </c>
      <c r="B34" s="214"/>
      <c r="C34" s="214"/>
      <c r="D34" s="214"/>
      <c r="E34" s="214"/>
      <c r="F34" s="214"/>
      <c r="G34" s="214"/>
      <c r="H34" s="214"/>
      <c r="I34" s="214"/>
    </row>
    <row r="35" spans="1:9" ht="12.75">
      <c r="A35" s="212"/>
      <c r="B35" s="212"/>
      <c r="C35" s="212"/>
      <c r="D35" s="212"/>
      <c r="E35" s="212"/>
      <c r="F35" s="212"/>
      <c r="G35" s="212" t="s">
        <v>624</v>
      </c>
      <c r="H35" s="212"/>
      <c r="I35" s="212"/>
    </row>
    <row r="36" spans="1:9" ht="12.75">
      <c r="A36" s="213" t="s">
        <v>345</v>
      </c>
      <c r="B36" s="213" t="s">
        <v>342</v>
      </c>
      <c r="C36" s="213" t="s">
        <v>298</v>
      </c>
      <c r="D36" s="213" t="s">
        <v>648</v>
      </c>
      <c r="E36" s="222">
        <v>6.137441</v>
      </c>
      <c r="F36" s="218" t="s">
        <v>652</v>
      </c>
      <c r="G36" s="213" t="s">
        <v>627</v>
      </c>
      <c r="H36" s="218" t="s">
        <v>600</v>
      </c>
      <c r="I36" s="218" t="s">
        <v>302</v>
      </c>
    </row>
    <row r="37" spans="1:9" ht="12.75">
      <c r="A37" s="213" t="s">
        <v>653</v>
      </c>
      <c r="B37" s="213" t="s">
        <v>283</v>
      </c>
      <c r="C37" s="213" t="s">
        <v>527</v>
      </c>
      <c r="D37" s="213"/>
      <c r="E37" s="213" t="s">
        <v>305</v>
      </c>
      <c r="F37" s="213" t="s">
        <v>306</v>
      </c>
      <c r="G37" s="213" t="s">
        <v>301</v>
      </c>
      <c r="H37" s="213" t="s">
        <v>654</v>
      </c>
      <c r="I37" s="218" t="s">
        <v>655</v>
      </c>
    </row>
    <row r="38" spans="1:9" ht="12.75">
      <c r="A38" s="214"/>
      <c r="B38" s="214"/>
      <c r="C38" s="214"/>
      <c r="D38" s="214"/>
      <c r="E38" s="214"/>
      <c r="F38" s="214"/>
      <c r="G38" s="214" t="s">
        <v>307</v>
      </c>
      <c r="H38" s="214"/>
      <c r="I38" s="214"/>
    </row>
    <row r="39" spans="1:9" ht="12.75">
      <c r="A39" s="213"/>
      <c r="B39" s="213"/>
      <c r="C39" s="213"/>
      <c r="D39" s="213"/>
      <c r="E39" s="213"/>
      <c r="F39" s="213"/>
      <c r="G39" s="213"/>
      <c r="H39" s="213"/>
      <c r="I39" s="213"/>
    </row>
    <row r="40" spans="1:9" ht="12.75">
      <c r="A40" s="213" t="s">
        <v>656</v>
      </c>
      <c r="B40" s="213" t="s">
        <v>657</v>
      </c>
      <c r="C40" s="213" t="s">
        <v>658</v>
      </c>
      <c r="D40" s="213" t="s">
        <v>659</v>
      </c>
      <c r="E40" s="222">
        <v>3.4732</v>
      </c>
      <c r="F40" s="218" t="s">
        <v>660</v>
      </c>
      <c r="G40" s="218" t="s">
        <v>661</v>
      </c>
      <c r="H40" s="218" t="s">
        <v>269</v>
      </c>
      <c r="I40" s="240" t="s">
        <v>359</v>
      </c>
    </row>
    <row r="41" spans="1:9" ht="12.75">
      <c r="A41" s="213"/>
      <c r="B41" s="213" t="s">
        <v>662</v>
      </c>
      <c r="C41" s="213" t="s">
        <v>663</v>
      </c>
      <c r="D41" s="213" t="s">
        <v>626</v>
      </c>
      <c r="E41" s="213" t="s">
        <v>261</v>
      </c>
      <c r="F41" s="213"/>
      <c r="G41" s="218" t="s">
        <v>664</v>
      </c>
      <c r="H41" s="213"/>
      <c r="I41" s="213" t="s">
        <v>645</v>
      </c>
    </row>
    <row r="42" spans="1:9" ht="12.75">
      <c r="A42" s="214"/>
      <c r="B42" s="214"/>
      <c r="C42" s="214" t="s">
        <v>665</v>
      </c>
      <c r="D42" s="214"/>
      <c r="E42" s="214"/>
      <c r="F42" s="214"/>
      <c r="G42" s="214"/>
      <c r="H42" s="214"/>
      <c r="I42" s="214"/>
    </row>
    <row r="43" spans="1:9" ht="12.75">
      <c r="A43" s="212"/>
      <c r="B43" s="212"/>
      <c r="C43" s="212"/>
      <c r="D43" s="212"/>
      <c r="E43" s="212"/>
      <c r="F43" s="212"/>
      <c r="G43" s="215"/>
      <c r="H43" s="212"/>
      <c r="I43" s="212"/>
    </row>
    <row r="44" spans="1:9" ht="12.75">
      <c r="A44" s="213" t="s">
        <v>666</v>
      </c>
      <c r="B44" s="218" t="s">
        <v>667</v>
      </c>
      <c r="C44" s="218" t="s">
        <v>668</v>
      </c>
      <c r="D44" s="213" t="s">
        <v>669</v>
      </c>
      <c r="E44" s="213">
        <v>6</v>
      </c>
      <c r="F44" s="241">
        <v>0.078</v>
      </c>
      <c r="G44" s="218" t="s">
        <v>253</v>
      </c>
      <c r="H44" s="218" t="s">
        <v>600</v>
      </c>
      <c r="I44" s="213" t="s">
        <v>359</v>
      </c>
    </row>
    <row r="45" spans="1:9" ht="12.75">
      <c r="A45" s="213" t="s">
        <v>670</v>
      </c>
      <c r="B45" s="213" t="s">
        <v>353</v>
      </c>
      <c r="C45" s="213" t="s">
        <v>380</v>
      </c>
      <c r="D45" s="213" t="s">
        <v>413</v>
      </c>
      <c r="E45" s="213" t="s">
        <v>261</v>
      </c>
      <c r="F45" s="213"/>
      <c r="G45" s="218" t="s">
        <v>671</v>
      </c>
      <c r="H45" s="213" t="s">
        <v>604</v>
      </c>
      <c r="I45" s="218" t="s">
        <v>671</v>
      </c>
    </row>
    <row r="46" spans="1:9" ht="12.75">
      <c r="A46" s="214"/>
      <c r="B46" s="214"/>
      <c r="C46" s="214"/>
      <c r="D46" s="214"/>
      <c r="E46" s="214"/>
      <c r="F46" s="214"/>
      <c r="G46" s="219"/>
      <c r="H46" s="214"/>
      <c r="I46" s="214"/>
    </row>
    <row r="47" spans="1:9" ht="12.75">
      <c r="A47" s="212"/>
      <c r="B47" s="212"/>
      <c r="C47" s="212"/>
      <c r="D47" s="212"/>
      <c r="E47" s="212"/>
      <c r="F47" s="212"/>
      <c r="G47" s="212"/>
      <c r="H47" s="212"/>
      <c r="I47" s="212"/>
    </row>
    <row r="48" spans="1:9" ht="12.75">
      <c r="A48" s="213" t="s">
        <v>672</v>
      </c>
      <c r="B48" s="213" t="s">
        <v>673</v>
      </c>
      <c r="C48" s="213" t="s">
        <v>674</v>
      </c>
      <c r="D48" s="213" t="s">
        <v>388</v>
      </c>
      <c r="E48" s="222">
        <v>1.74</v>
      </c>
      <c r="F48" s="218" t="s">
        <v>675</v>
      </c>
      <c r="G48" s="213" t="s">
        <v>547</v>
      </c>
      <c r="H48" s="218" t="s">
        <v>269</v>
      </c>
      <c r="I48" s="218" t="s">
        <v>390</v>
      </c>
    </row>
    <row r="49" spans="1:9" ht="12.75">
      <c r="A49" s="213" t="s">
        <v>676</v>
      </c>
      <c r="B49" s="213" t="s">
        <v>391</v>
      </c>
      <c r="C49" s="213" t="s">
        <v>677</v>
      </c>
      <c r="D49" s="213" t="s">
        <v>678</v>
      </c>
      <c r="E49" s="213" t="s">
        <v>252</v>
      </c>
      <c r="F49" s="213"/>
      <c r="G49" s="213" t="s">
        <v>513</v>
      </c>
      <c r="H49" s="213"/>
      <c r="I49" s="213" t="s">
        <v>513</v>
      </c>
    </row>
    <row r="50" spans="1:172" ht="12.75">
      <c r="A50" s="214" t="s">
        <v>679</v>
      </c>
      <c r="B50" s="214"/>
      <c r="C50" s="214"/>
      <c r="D50" s="214"/>
      <c r="E50" s="214"/>
      <c r="F50" s="214"/>
      <c r="G50" s="214"/>
      <c r="H50" s="214"/>
      <c r="I50" s="214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/>
      <c r="BX50" s="201"/>
      <c r="BY50" s="201"/>
      <c r="BZ50" s="201"/>
      <c r="CA50" s="201"/>
      <c r="CB50" s="201"/>
      <c r="CC50" s="201"/>
      <c r="CD50" s="201"/>
      <c r="CE50" s="201"/>
      <c r="CF50" s="201"/>
      <c r="CG50" s="201"/>
      <c r="CH50" s="201"/>
      <c r="CI50" s="201"/>
      <c r="CJ50" s="201"/>
      <c r="CK50" s="201"/>
      <c r="CL50" s="201"/>
      <c r="CM50" s="201"/>
      <c r="CN50" s="201"/>
      <c r="CO50" s="201"/>
      <c r="CP50" s="201"/>
      <c r="CQ50" s="201"/>
      <c r="CR50" s="201"/>
      <c r="CS50" s="201"/>
      <c r="CT50" s="201"/>
      <c r="CU50" s="201"/>
      <c r="CV50" s="201"/>
      <c r="CW50" s="201"/>
      <c r="CX50" s="201"/>
      <c r="CY50" s="201"/>
      <c r="CZ50" s="201"/>
      <c r="DA50" s="201"/>
      <c r="DB50" s="201"/>
      <c r="DC50" s="201"/>
      <c r="DD50" s="201"/>
      <c r="DE50" s="201"/>
      <c r="DF50" s="201"/>
      <c r="DG50" s="201"/>
      <c r="DH50" s="201"/>
      <c r="DI50" s="201"/>
      <c r="DJ50" s="201"/>
      <c r="DK50" s="201"/>
      <c r="DL50" s="201"/>
      <c r="DM50" s="201"/>
      <c r="DN50" s="201"/>
      <c r="DO50" s="201"/>
      <c r="DP50" s="201"/>
      <c r="DQ50" s="201"/>
      <c r="DR50" s="201"/>
      <c r="DS50" s="201"/>
      <c r="DT50" s="201"/>
      <c r="DU50" s="201"/>
      <c r="DV50" s="201"/>
      <c r="DW50" s="201"/>
      <c r="DX50" s="201"/>
      <c r="DY50" s="201"/>
      <c r="DZ50" s="201"/>
      <c r="EA50" s="201"/>
      <c r="EB50" s="201"/>
      <c r="EC50" s="201"/>
      <c r="ED50" s="201"/>
      <c r="EE50" s="201"/>
      <c r="EF50" s="201"/>
      <c r="EG50" s="201"/>
      <c r="EH50" s="201"/>
      <c r="EI50" s="201"/>
      <c r="EJ50" s="201"/>
      <c r="EK50" s="201"/>
      <c r="EL50" s="201"/>
      <c r="EM50" s="201"/>
      <c r="EN50" s="201"/>
      <c r="EO50" s="201"/>
      <c r="EP50" s="201"/>
      <c r="EQ50" s="201"/>
      <c r="ER50" s="201"/>
      <c r="ES50" s="201"/>
      <c r="ET50" s="201"/>
      <c r="EU50" s="201"/>
      <c r="EV50" s="201"/>
      <c r="EW50" s="201"/>
      <c r="EX50" s="201"/>
      <c r="EY50" s="201"/>
      <c r="EZ50" s="201"/>
      <c r="FA50" s="201"/>
      <c r="FB50" s="201"/>
      <c r="FC50" s="201"/>
      <c r="FD50" s="201"/>
      <c r="FE50" s="201"/>
      <c r="FF50" s="201"/>
      <c r="FG50" s="201"/>
      <c r="FH50" s="201"/>
      <c r="FI50" s="201"/>
      <c r="FJ50" s="201"/>
      <c r="FK50" s="201"/>
      <c r="FL50" s="201"/>
      <c r="FM50" s="201"/>
      <c r="FN50" s="201"/>
      <c r="FO50" s="201"/>
      <c r="FP50" s="201"/>
    </row>
    <row r="51" spans="1:172" ht="12.75">
      <c r="A51" s="213"/>
      <c r="B51" s="213"/>
      <c r="C51" s="213"/>
      <c r="D51" s="213"/>
      <c r="E51" s="213"/>
      <c r="F51" s="213"/>
      <c r="G51" s="213"/>
      <c r="H51" s="213"/>
      <c r="I51" s="213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1"/>
      <c r="BW51" s="201"/>
      <c r="BX51" s="201"/>
      <c r="BY51" s="201"/>
      <c r="BZ51" s="201"/>
      <c r="CA51" s="201"/>
      <c r="CB51" s="201"/>
      <c r="CC51" s="201"/>
      <c r="CD51" s="201"/>
      <c r="CE51" s="201"/>
      <c r="CF51" s="201"/>
      <c r="CG51" s="201"/>
      <c r="CH51" s="201"/>
      <c r="CI51" s="201"/>
      <c r="CJ51" s="201"/>
      <c r="CK51" s="201"/>
      <c r="CL51" s="201"/>
      <c r="CM51" s="201"/>
      <c r="CN51" s="201"/>
      <c r="CO51" s="201"/>
      <c r="CP51" s="201"/>
      <c r="CQ51" s="201"/>
      <c r="CR51" s="201"/>
      <c r="CS51" s="201"/>
      <c r="CT51" s="201"/>
      <c r="CU51" s="201"/>
      <c r="CV51" s="201"/>
      <c r="CW51" s="201"/>
      <c r="CX51" s="201"/>
      <c r="CY51" s="201"/>
      <c r="CZ51" s="201"/>
      <c r="DA51" s="201"/>
      <c r="DB51" s="201"/>
      <c r="DC51" s="201"/>
      <c r="DD51" s="201"/>
      <c r="DE51" s="201"/>
      <c r="DF51" s="201"/>
      <c r="DG51" s="201"/>
      <c r="DH51" s="201"/>
      <c r="DI51" s="201"/>
      <c r="DJ51" s="201"/>
      <c r="DK51" s="201"/>
      <c r="DL51" s="201"/>
      <c r="DM51" s="201"/>
      <c r="DN51" s="201"/>
      <c r="DO51" s="201"/>
      <c r="DP51" s="201"/>
      <c r="DQ51" s="201"/>
      <c r="DR51" s="201"/>
      <c r="DS51" s="201"/>
      <c r="DT51" s="201"/>
      <c r="DU51" s="201"/>
      <c r="DV51" s="201"/>
      <c r="DW51" s="201"/>
      <c r="DX51" s="201"/>
      <c r="DY51" s="201"/>
      <c r="DZ51" s="201"/>
      <c r="EA51" s="201"/>
      <c r="EB51" s="201"/>
      <c r="EC51" s="201"/>
      <c r="ED51" s="201"/>
      <c r="EE51" s="201"/>
      <c r="EF51" s="201"/>
      <c r="EG51" s="201"/>
      <c r="EH51" s="201"/>
      <c r="EI51" s="201"/>
      <c r="EJ51" s="201"/>
      <c r="EK51" s="201"/>
      <c r="EL51" s="201"/>
      <c r="EM51" s="201"/>
      <c r="EN51" s="201"/>
      <c r="EO51" s="201"/>
      <c r="EP51" s="201"/>
      <c r="EQ51" s="201"/>
      <c r="ER51" s="201"/>
      <c r="ES51" s="201"/>
      <c r="ET51" s="201"/>
      <c r="EU51" s="201"/>
      <c r="EV51" s="201"/>
      <c r="EW51" s="201"/>
      <c r="EX51" s="201"/>
      <c r="EY51" s="201"/>
      <c r="EZ51" s="201"/>
      <c r="FA51" s="201"/>
      <c r="FB51" s="201"/>
      <c r="FC51" s="201"/>
      <c r="FD51" s="201"/>
      <c r="FE51" s="201"/>
      <c r="FF51" s="201"/>
      <c r="FG51" s="201"/>
      <c r="FH51" s="201"/>
      <c r="FI51" s="201"/>
      <c r="FJ51" s="201"/>
      <c r="FK51" s="201"/>
      <c r="FL51" s="201"/>
      <c r="FM51" s="201"/>
      <c r="FN51" s="201"/>
      <c r="FO51" s="201"/>
      <c r="FP51" s="201"/>
    </row>
    <row r="52" spans="1:172" ht="12.75">
      <c r="A52" s="213" t="s">
        <v>680</v>
      </c>
      <c r="B52" s="213" t="s">
        <v>645</v>
      </c>
      <c r="C52" s="213" t="s">
        <v>681</v>
      </c>
      <c r="D52" s="213" t="s">
        <v>388</v>
      </c>
      <c r="E52" s="213">
        <v>5</v>
      </c>
      <c r="F52" s="218" t="s">
        <v>682</v>
      </c>
      <c r="G52" s="213" t="s">
        <v>683</v>
      </c>
      <c r="H52" s="218" t="s">
        <v>269</v>
      </c>
      <c r="I52" s="213" t="s">
        <v>419</v>
      </c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1"/>
      <c r="CY52" s="201"/>
      <c r="CZ52" s="201"/>
      <c r="DA52" s="201"/>
      <c r="DB52" s="201"/>
      <c r="DC52" s="201"/>
      <c r="DD52" s="201"/>
      <c r="DE52" s="201"/>
      <c r="DF52" s="201"/>
      <c r="DG52" s="201"/>
      <c r="DH52" s="201"/>
      <c r="DI52" s="201"/>
      <c r="DJ52" s="201"/>
      <c r="DK52" s="201"/>
      <c r="DL52" s="201"/>
      <c r="DM52" s="201"/>
      <c r="DN52" s="201"/>
      <c r="DO52" s="201"/>
      <c r="DP52" s="201"/>
      <c r="DQ52" s="201"/>
      <c r="DR52" s="201"/>
      <c r="DS52" s="201"/>
      <c r="DT52" s="201"/>
      <c r="DU52" s="201"/>
      <c r="DV52" s="201"/>
      <c r="DW52" s="201"/>
      <c r="DX52" s="201"/>
      <c r="DY52" s="201"/>
      <c r="DZ52" s="201"/>
      <c r="EA52" s="201"/>
      <c r="EB52" s="201"/>
      <c r="EC52" s="201"/>
      <c r="ED52" s="201"/>
      <c r="EE52" s="201"/>
      <c r="EF52" s="201"/>
      <c r="EG52" s="201"/>
      <c r="EH52" s="201"/>
      <c r="EI52" s="201"/>
      <c r="EJ52" s="201"/>
      <c r="EK52" s="201"/>
      <c r="EL52" s="201"/>
      <c r="EM52" s="201"/>
      <c r="EN52" s="201"/>
      <c r="EO52" s="201"/>
      <c r="EP52" s="201"/>
      <c r="EQ52" s="201"/>
      <c r="ER52" s="201"/>
      <c r="ES52" s="201"/>
      <c r="ET52" s="201"/>
      <c r="EU52" s="201"/>
      <c r="EV52" s="201"/>
      <c r="EW52" s="201"/>
      <c r="EX52" s="201"/>
      <c r="EY52" s="201"/>
      <c r="EZ52" s="201"/>
      <c r="FA52" s="201"/>
      <c r="FB52" s="201"/>
      <c r="FC52" s="201"/>
      <c r="FD52" s="201"/>
      <c r="FE52" s="201"/>
      <c r="FF52" s="201"/>
      <c r="FG52" s="201"/>
      <c r="FH52" s="201"/>
      <c r="FI52" s="201"/>
      <c r="FJ52" s="201"/>
      <c r="FK52" s="201"/>
      <c r="FL52" s="201"/>
      <c r="FM52" s="201"/>
      <c r="FN52" s="201"/>
      <c r="FO52" s="201"/>
      <c r="FP52" s="201"/>
    </row>
    <row r="53" spans="1:172" ht="12.75">
      <c r="A53" s="213" t="s">
        <v>452</v>
      </c>
      <c r="B53" s="213" t="s">
        <v>303</v>
      </c>
      <c r="C53" s="213" t="s">
        <v>355</v>
      </c>
      <c r="D53" s="213" t="s">
        <v>678</v>
      </c>
      <c r="E53" s="213" t="s">
        <v>252</v>
      </c>
      <c r="F53" s="213"/>
      <c r="G53" s="213" t="s">
        <v>423</v>
      </c>
      <c r="H53" s="213"/>
      <c r="I53" s="213" t="s">
        <v>683</v>
      </c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1"/>
      <c r="BR53" s="201"/>
      <c r="BS53" s="201"/>
      <c r="BT53" s="201"/>
      <c r="BU53" s="201"/>
      <c r="BV53" s="201"/>
      <c r="BW53" s="201"/>
      <c r="BX53" s="201"/>
      <c r="BY53" s="201"/>
      <c r="BZ53" s="201"/>
      <c r="CA53" s="201"/>
      <c r="CB53" s="201"/>
      <c r="CC53" s="201"/>
      <c r="CD53" s="201"/>
      <c r="CE53" s="201"/>
      <c r="CF53" s="201"/>
      <c r="CG53" s="201"/>
      <c r="CH53" s="201"/>
      <c r="CI53" s="201"/>
      <c r="CJ53" s="201"/>
      <c r="CK53" s="201"/>
      <c r="CL53" s="201"/>
      <c r="CM53" s="201"/>
      <c r="CN53" s="201"/>
      <c r="CO53" s="201"/>
      <c r="CP53" s="201"/>
      <c r="CQ53" s="201"/>
      <c r="CR53" s="201"/>
      <c r="CS53" s="201"/>
      <c r="CT53" s="201"/>
      <c r="CU53" s="201"/>
      <c r="CV53" s="201"/>
      <c r="CW53" s="201"/>
      <c r="CX53" s="201"/>
      <c r="CY53" s="201"/>
      <c r="CZ53" s="201"/>
      <c r="DA53" s="201"/>
      <c r="DB53" s="201"/>
      <c r="DC53" s="201"/>
      <c r="DD53" s="201"/>
      <c r="DE53" s="201"/>
      <c r="DF53" s="201"/>
      <c r="DG53" s="201"/>
      <c r="DH53" s="201"/>
      <c r="DI53" s="201"/>
      <c r="DJ53" s="201"/>
      <c r="DK53" s="201"/>
      <c r="DL53" s="201"/>
      <c r="DM53" s="201"/>
      <c r="DN53" s="201"/>
      <c r="DO53" s="201"/>
      <c r="DP53" s="201"/>
      <c r="DQ53" s="201"/>
      <c r="DR53" s="201"/>
      <c r="DS53" s="201"/>
      <c r="DT53" s="201"/>
      <c r="DU53" s="201"/>
      <c r="DV53" s="201"/>
      <c r="DW53" s="201"/>
      <c r="DX53" s="201"/>
      <c r="DY53" s="201"/>
      <c r="DZ53" s="201"/>
      <c r="EA53" s="201"/>
      <c r="EB53" s="201"/>
      <c r="EC53" s="201"/>
      <c r="ED53" s="201"/>
      <c r="EE53" s="201"/>
      <c r="EF53" s="201"/>
      <c r="EG53" s="201"/>
      <c r="EH53" s="201"/>
      <c r="EI53" s="201"/>
      <c r="EJ53" s="201"/>
      <c r="EK53" s="201"/>
      <c r="EL53" s="201"/>
      <c r="EM53" s="201"/>
      <c r="EN53" s="201"/>
      <c r="EO53" s="201"/>
      <c r="EP53" s="201"/>
      <c r="EQ53" s="201"/>
      <c r="ER53" s="201"/>
      <c r="ES53" s="201"/>
      <c r="ET53" s="201"/>
      <c r="EU53" s="201"/>
      <c r="EV53" s="201"/>
      <c r="EW53" s="201"/>
      <c r="EX53" s="201"/>
      <c r="EY53" s="201"/>
      <c r="EZ53" s="201"/>
      <c r="FA53" s="201"/>
      <c r="FB53" s="201"/>
      <c r="FC53" s="201"/>
      <c r="FD53" s="201"/>
      <c r="FE53" s="201"/>
      <c r="FF53" s="201"/>
      <c r="FG53" s="201"/>
      <c r="FH53" s="201"/>
      <c r="FI53" s="201"/>
      <c r="FJ53" s="201"/>
      <c r="FK53" s="201"/>
      <c r="FL53" s="201"/>
      <c r="FM53" s="201"/>
      <c r="FN53" s="201"/>
      <c r="FO53" s="201"/>
      <c r="FP53" s="201"/>
    </row>
    <row r="54" spans="1:172" s="242" customFormat="1" ht="12.75">
      <c r="A54" s="214"/>
      <c r="B54" s="214"/>
      <c r="C54" s="214"/>
      <c r="D54" s="214"/>
      <c r="E54" s="214"/>
      <c r="F54" s="214"/>
      <c r="G54" s="214"/>
      <c r="H54" s="214"/>
      <c r="I54" s="21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  <c r="DN54" s="201"/>
      <c r="DO54" s="201"/>
      <c r="DP54" s="201"/>
      <c r="DQ54" s="201"/>
      <c r="DR54" s="201"/>
      <c r="DS54" s="201"/>
      <c r="DT54" s="201"/>
      <c r="DU54" s="201"/>
      <c r="DV54" s="201"/>
      <c r="DW54" s="201"/>
      <c r="DX54" s="201"/>
      <c r="DY54" s="201"/>
      <c r="DZ54" s="201"/>
      <c r="EA54" s="201"/>
      <c r="EB54" s="201"/>
      <c r="EC54" s="201"/>
      <c r="ED54" s="201"/>
      <c r="EE54" s="201"/>
      <c r="EF54" s="201"/>
      <c r="EG54" s="201"/>
      <c r="EH54" s="201"/>
      <c r="EI54" s="201"/>
      <c r="EJ54" s="201"/>
      <c r="EK54" s="201"/>
      <c r="EL54" s="201"/>
      <c r="EM54" s="201"/>
      <c r="EN54" s="201"/>
      <c r="EO54" s="201"/>
      <c r="EP54" s="201"/>
      <c r="EQ54" s="201"/>
      <c r="ER54" s="201"/>
      <c r="ES54" s="201"/>
      <c r="ET54" s="201"/>
      <c r="EU54" s="201"/>
      <c r="EV54" s="201"/>
      <c r="EW54" s="201"/>
      <c r="EX54" s="201"/>
      <c r="EY54" s="201"/>
      <c r="EZ54" s="201"/>
      <c r="FA54" s="201"/>
      <c r="FB54" s="201"/>
      <c r="FC54" s="201"/>
      <c r="FD54" s="201"/>
      <c r="FE54" s="201"/>
      <c r="FF54" s="201"/>
      <c r="FG54" s="201"/>
      <c r="FH54" s="201"/>
      <c r="FI54" s="201"/>
      <c r="FJ54" s="201"/>
      <c r="FK54" s="201"/>
      <c r="FL54" s="201"/>
      <c r="FM54" s="201"/>
      <c r="FN54" s="201"/>
      <c r="FO54" s="201"/>
      <c r="FP54" s="201"/>
    </row>
    <row r="55" spans="1:172" ht="12.75">
      <c r="A55" s="212"/>
      <c r="B55" s="212"/>
      <c r="C55" s="212"/>
      <c r="D55" s="212"/>
      <c r="E55" s="212"/>
      <c r="F55" s="212"/>
      <c r="G55" s="212" t="s">
        <v>661</v>
      </c>
      <c r="H55" s="212"/>
      <c r="I55" s="212"/>
      <c r="BE55" s="201"/>
      <c r="BF55" s="201"/>
      <c r="BG55" s="201"/>
      <c r="BH55" s="201"/>
      <c r="BI55" s="201"/>
      <c r="BJ55" s="201"/>
      <c r="BK55" s="201"/>
      <c r="BL55" s="201"/>
      <c r="BM55" s="201"/>
      <c r="BN55" s="201"/>
      <c r="BO55" s="201"/>
      <c r="BP55" s="201"/>
      <c r="BQ55" s="201"/>
      <c r="BR55" s="201"/>
      <c r="BS55" s="201"/>
      <c r="BT55" s="201"/>
      <c r="BU55" s="201"/>
      <c r="BV55" s="201"/>
      <c r="BW55" s="201"/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1"/>
      <c r="CM55" s="201"/>
      <c r="CN55" s="201"/>
      <c r="CO55" s="201"/>
      <c r="CP55" s="201"/>
      <c r="CQ55" s="201"/>
      <c r="CR55" s="201"/>
      <c r="CS55" s="201"/>
      <c r="CT55" s="201"/>
      <c r="CU55" s="201"/>
      <c r="CV55" s="201"/>
      <c r="CW55" s="201"/>
      <c r="CX55" s="201"/>
      <c r="CY55" s="201"/>
      <c r="CZ55" s="201"/>
      <c r="DA55" s="201"/>
      <c r="DB55" s="201"/>
      <c r="DC55" s="201"/>
      <c r="DD55" s="201"/>
      <c r="DE55" s="201"/>
      <c r="DF55" s="201"/>
      <c r="DG55" s="201"/>
      <c r="DH55" s="201"/>
      <c r="DI55" s="201"/>
      <c r="DJ55" s="201"/>
      <c r="DK55" s="201"/>
      <c r="DL55" s="201"/>
      <c r="DM55" s="201"/>
      <c r="DN55" s="201"/>
      <c r="DO55" s="201"/>
      <c r="DP55" s="201"/>
      <c r="DQ55" s="201"/>
      <c r="DR55" s="201"/>
      <c r="DS55" s="201"/>
      <c r="DT55" s="201"/>
      <c r="DU55" s="201"/>
      <c r="DV55" s="201"/>
      <c r="DW55" s="201"/>
      <c r="DX55" s="201"/>
      <c r="DY55" s="201"/>
      <c r="DZ55" s="201"/>
      <c r="EA55" s="201"/>
      <c r="EB55" s="201"/>
      <c r="EC55" s="201"/>
      <c r="ED55" s="201"/>
      <c r="EE55" s="201"/>
      <c r="EF55" s="201"/>
      <c r="EG55" s="201"/>
      <c r="EH55" s="201"/>
      <c r="EI55" s="201"/>
      <c r="EJ55" s="201"/>
      <c r="EK55" s="201"/>
      <c r="EL55" s="201"/>
      <c r="EM55" s="201"/>
      <c r="EN55" s="201"/>
      <c r="EO55" s="201"/>
      <c r="EP55" s="201"/>
      <c r="EQ55" s="201"/>
      <c r="ER55" s="201"/>
      <c r="ES55" s="201"/>
      <c r="ET55" s="201"/>
      <c r="EU55" s="201"/>
      <c r="EV55" s="201"/>
      <c r="EW55" s="201"/>
      <c r="EX55" s="201"/>
      <c r="EY55" s="201"/>
      <c r="EZ55" s="201"/>
      <c r="FA55" s="201"/>
      <c r="FB55" s="201"/>
      <c r="FC55" s="201"/>
      <c r="FD55" s="201"/>
      <c r="FE55" s="201"/>
      <c r="FF55" s="201"/>
      <c r="FG55" s="201"/>
      <c r="FH55" s="201"/>
      <c r="FI55" s="201"/>
      <c r="FJ55" s="201"/>
      <c r="FK55" s="201"/>
      <c r="FL55" s="201"/>
      <c r="FM55" s="201"/>
      <c r="FN55" s="201"/>
      <c r="FO55" s="201"/>
      <c r="FP55" s="201"/>
    </row>
    <row r="56" spans="1:172" ht="12.75">
      <c r="A56" s="213" t="s">
        <v>629</v>
      </c>
      <c r="B56" s="218" t="s">
        <v>684</v>
      </c>
      <c r="C56" s="213" t="s">
        <v>685</v>
      </c>
      <c r="D56" s="213" t="s">
        <v>607</v>
      </c>
      <c r="E56" s="213">
        <v>2.45</v>
      </c>
      <c r="F56" s="203" t="s">
        <v>686</v>
      </c>
      <c r="G56" s="213" t="s">
        <v>687</v>
      </c>
      <c r="H56" s="218" t="s">
        <v>269</v>
      </c>
      <c r="I56" s="213" t="s">
        <v>419</v>
      </c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1"/>
      <c r="BW56" s="201"/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  <c r="CK56" s="201"/>
      <c r="CL56" s="201"/>
      <c r="CM56" s="201"/>
      <c r="CN56" s="201"/>
      <c r="CO56" s="201"/>
      <c r="CP56" s="201"/>
      <c r="CQ56" s="201"/>
      <c r="CR56" s="201"/>
      <c r="CS56" s="201"/>
      <c r="CT56" s="201"/>
      <c r="CU56" s="201"/>
      <c r="CV56" s="201"/>
      <c r="CW56" s="201"/>
      <c r="CX56" s="201"/>
      <c r="CY56" s="201"/>
      <c r="CZ56" s="201"/>
      <c r="DA56" s="201"/>
      <c r="DB56" s="201"/>
      <c r="DC56" s="201"/>
      <c r="DD56" s="201"/>
      <c r="DE56" s="201"/>
      <c r="DF56" s="201"/>
      <c r="DG56" s="201"/>
      <c r="DH56" s="201"/>
      <c r="DI56" s="201"/>
      <c r="DJ56" s="201"/>
      <c r="DK56" s="201"/>
      <c r="DL56" s="201"/>
      <c r="DM56" s="201"/>
      <c r="DN56" s="201"/>
      <c r="DO56" s="201"/>
      <c r="DP56" s="201"/>
      <c r="DQ56" s="201"/>
      <c r="DR56" s="201"/>
      <c r="DS56" s="201"/>
      <c r="DT56" s="201"/>
      <c r="DU56" s="201"/>
      <c r="DV56" s="201"/>
      <c r="DW56" s="201"/>
      <c r="DX56" s="201"/>
      <c r="DY56" s="201"/>
      <c r="DZ56" s="201"/>
      <c r="EA56" s="201"/>
      <c r="EB56" s="201"/>
      <c r="EC56" s="201"/>
      <c r="ED56" s="201"/>
      <c r="EE56" s="201"/>
      <c r="EF56" s="201"/>
      <c r="EG56" s="201"/>
      <c r="EH56" s="201"/>
      <c r="EI56" s="201"/>
      <c r="EJ56" s="201"/>
      <c r="EK56" s="201"/>
      <c r="EL56" s="201"/>
      <c r="EM56" s="201"/>
      <c r="EN56" s="201"/>
      <c r="EO56" s="201"/>
      <c r="EP56" s="201"/>
      <c r="EQ56" s="201"/>
      <c r="ER56" s="201"/>
      <c r="ES56" s="201"/>
      <c r="ET56" s="201"/>
      <c r="EU56" s="201"/>
      <c r="EV56" s="201"/>
      <c r="EW56" s="201"/>
      <c r="EX56" s="201"/>
      <c r="EY56" s="201"/>
      <c r="EZ56" s="201"/>
      <c r="FA56" s="201"/>
      <c r="FB56" s="201"/>
      <c r="FC56" s="201"/>
      <c r="FD56" s="201"/>
      <c r="FE56" s="201"/>
      <c r="FF56" s="201"/>
      <c r="FG56" s="201"/>
      <c r="FH56" s="201"/>
      <c r="FI56" s="201"/>
      <c r="FJ56" s="201"/>
      <c r="FK56" s="201"/>
      <c r="FL56" s="201"/>
      <c r="FM56" s="201"/>
      <c r="FN56" s="201"/>
      <c r="FO56" s="201"/>
      <c r="FP56" s="201"/>
    </row>
    <row r="57" spans="1:172" ht="12.75">
      <c r="A57" s="213"/>
      <c r="B57" s="213" t="s">
        <v>329</v>
      </c>
      <c r="C57" s="213" t="s">
        <v>688</v>
      </c>
      <c r="D57" s="213" t="s">
        <v>689</v>
      </c>
      <c r="E57" s="213" t="s">
        <v>261</v>
      </c>
      <c r="F57" s="213" t="s">
        <v>690</v>
      </c>
      <c r="G57" s="213" t="s">
        <v>664</v>
      </c>
      <c r="H57" s="213"/>
      <c r="I57" s="213" t="s">
        <v>371</v>
      </c>
      <c r="BE57" s="201"/>
      <c r="BF57" s="201"/>
      <c r="BG57" s="201"/>
      <c r="BH57" s="201"/>
      <c r="BI57" s="201"/>
      <c r="BJ57" s="201"/>
      <c r="BK57" s="201"/>
      <c r="BL57" s="201"/>
      <c r="BM57" s="201"/>
      <c r="BN57" s="201"/>
      <c r="BO57" s="201"/>
      <c r="BP57" s="201"/>
      <c r="BQ57" s="201"/>
      <c r="BR57" s="201"/>
      <c r="BS57" s="201"/>
      <c r="BT57" s="201"/>
      <c r="BU57" s="201"/>
      <c r="BV57" s="201"/>
      <c r="BW57" s="201"/>
      <c r="BX57" s="201"/>
      <c r="BY57" s="201"/>
      <c r="BZ57" s="201"/>
      <c r="CA57" s="201"/>
      <c r="CB57" s="201"/>
      <c r="CC57" s="201"/>
      <c r="CD57" s="201"/>
      <c r="CE57" s="201"/>
      <c r="CF57" s="201"/>
      <c r="CG57" s="201"/>
      <c r="CH57" s="201"/>
      <c r="CI57" s="201"/>
      <c r="CJ57" s="201"/>
      <c r="CK57" s="201"/>
      <c r="CL57" s="201"/>
      <c r="CM57" s="201"/>
      <c r="CN57" s="201"/>
      <c r="CO57" s="201"/>
      <c r="CP57" s="201"/>
      <c r="CQ57" s="201"/>
      <c r="CR57" s="201"/>
      <c r="CS57" s="201"/>
      <c r="CT57" s="201"/>
      <c r="CU57" s="201"/>
      <c r="CV57" s="201"/>
      <c r="CW57" s="201"/>
      <c r="CX57" s="201"/>
      <c r="CY57" s="201"/>
      <c r="CZ57" s="201"/>
      <c r="DA57" s="201"/>
      <c r="DB57" s="201"/>
      <c r="DC57" s="201"/>
      <c r="DD57" s="201"/>
      <c r="DE57" s="201"/>
      <c r="DF57" s="201"/>
      <c r="DG57" s="201"/>
      <c r="DH57" s="201"/>
      <c r="DI57" s="201"/>
      <c r="DJ57" s="201"/>
      <c r="DK57" s="201"/>
      <c r="DL57" s="201"/>
      <c r="DM57" s="201"/>
      <c r="DN57" s="201"/>
      <c r="DO57" s="201"/>
      <c r="DP57" s="201"/>
      <c r="DQ57" s="201"/>
      <c r="DR57" s="201"/>
      <c r="DS57" s="201"/>
      <c r="DT57" s="201"/>
      <c r="DU57" s="201"/>
      <c r="DV57" s="201"/>
      <c r="DW57" s="201"/>
      <c r="DX57" s="201"/>
      <c r="DY57" s="201"/>
      <c r="DZ57" s="201"/>
      <c r="EA57" s="201"/>
      <c r="EB57" s="201"/>
      <c r="EC57" s="201"/>
      <c r="ED57" s="201"/>
      <c r="EE57" s="201"/>
      <c r="EF57" s="201"/>
      <c r="EG57" s="201"/>
      <c r="EH57" s="201"/>
      <c r="EI57" s="201"/>
      <c r="EJ57" s="201"/>
      <c r="EK57" s="201"/>
      <c r="EL57" s="201"/>
      <c r="EM57" s="201"/>
      <c r="EN57" s="201"/>
      <c r="EO57" s="201"/>
      <c r="EP57" s="201"/>
      <c r="EQ57" s="201"/>
      <c r="ER57" s="201"/>
      <c r="ES57" s="201"/>
      <c r="ET57" s="201"/>
      <c r="EU57" s="201"/>
      <c r="EV57" s="201"/>
      <c r="EW57" s="201"/>
      <c r="EX57" s="201"/>
      <c r="EY57" s="201"/>
      <c r="EZ57" s="201"/>
      <c r="FA57" s="201"/>
      <c r="FB57" s="201"/>
      <c r="FC57" s="201"/>
      <c r="FD57" s="201"/>
      <c r="FE57" s="201"/>
      <c r="FF57" s="201"/>
      <c r="FG57" s="201"/>
      <c r="FH57" s="201"/>
      <c r="FI57" s="201"/>
      <c r="FJ57" s="201"/>
      <c r="FK57" s="201"/>
      <c r="FL57" s="201"/>
      <c r="FM57" s="201"/>
      <c r="FN57" s="201"/>
      <c r="FO57" s="201"/>
      <c r="FP57" s="201"/>
    </row>
    <row r="58" spans="1:172" ht="12.75">
      <c r="A58" s="214"/>
      <c r="B58" s="214"/>
      <c r="C58" s="214"/>
      <c r="D58" s="214"/>
      <c r="E58" s="214"/>
      <c r="F58" s="214"/>
      <c r="G58" s="214" t="s">
        <v>691</v>
      </c>
      <c r="H58" s="214"/>
      <c r="I58" s="214"/>
      <c r="BE58" s="201"/>
      <c r="BF58" s="201"/>
      <c r="BG58" s="201"/>
      <c r="BH58" s="201"/>
      <c r="BI58" s="201"/>
      <c r="BJ58" s="201"/>
      <c r="BK58" s="201"/>
      <c r="BL58" s="201"/>
      <c r="BM58" s="201"/>
      <c r="BN58" s="201"/>
      <c r="BO58" s="201"/>
      <c r="BP58" s="201"/>
      <c r="BQ58" s="201"/>
      <c r="BR58" s="201"/>
      <c r="BS58" s="201"/>
      <c r="BT58" s="201"/>
      <c r="BU58" s="201"/>
      <c r="BV58" s="201"/>
      <c r="BW58" s="201"/>
      <c r="BX58" s="201"/>
      <c r="BY58" s="201"/>
      <c r="BZ58" s="201"/>
      <c r="CA58" s="201"/>
      <c r="CB58" s="201"/>
      <c r="CC58" s="201"/>
      <c r="CD58" s="201"/>
      <c r="CE58" s="201"/>
      <c r="CF58" s="201"/>
      <c r="CG58" s="201"/>
      <c r="CH58" s="201"/>
      <c r="CI58" s="201"/>
      <c r="CJ58" s="201"/>
      <c r="CK58" s="201"/>
      <c r="CL58" s="201"/>
      <c r="CM58" s="201"/>
      <c r="CN58" s="201"/>
      <c r="CO58" s="201"/>
      <c r="CP58" s="201"/>
      <c r="CQ58" s="201"/>
      <c r="CR58" s="201"/>
      <c r="CS58" s="201"/>
      <c r="CT58" s="201"/>
      <c r="CU58" s="201"/>
      <c r="CV58" s="201"/>
      <c r="CW58" s="201"/>
      <c r="CX58" s="201"/>
      <c r="CY58" s="201"/>
      <c r="CZ58" s="201"/>
      <c r="DA58" s="201"/>
      <c r="DB58" s="201"/>
      <c r="DC58" s="201"/>
      <c r="DD58" s="201"/>
      <c r="DE58" s="201"/>
      <c r="DF58" s="201"/>
      <c r="DG58" s="201"/>
      <c r="DH58" s="201"/>
      <c r="DI58" s="201"/>
      <c r="DJ58" s="201"/>
      <c r="DK58" s="201"/>
      <c r="DL58" s="201"/>
      <c r="DM58" s="201"/>
      <c r="DN58" s="201"/>
      <c r="DO58" s="201"/>
      <c r="DP58" s="201"/>
      <c r="DQ58" s="201"/>
      <c r="DR58" s="201"/>
      <c r="DS58" s="201"/>
      <c r="DT58" s="201"/>
      <c r="DU58" s="201"/>
      <c r="DV58" s="201"/>
      <c r="DW58" s="201"/>
      <c r="DX58" s="201"/>
      <c r="DY58" s="201"/>
      <c r="DZ58" s="201"/>
      <c r="EA58" s="201"/>
      <c r="EB58" s="201"/>
      <c r="EC58" s="201"/>
      <c r="ED58" s="201"/>
      <c r="EE58" s="201"/>
      <c r="EF58" s="201"/>
      <c r="EG58" s="201"/>
      <c r="EH58" s="201"/>
      <c r="EI58" s="201"/>
      <c r="EJ58" s="201"/>
      <c r="EK58" s="201"/>
      <c r="EL58" s="201"/>
      <c r="EM58" s="201"/>
      <c r="EN58" s="201"/>
      <c r="EO58" s="201"/>
      <c r="EP58" s="201"/>
      <c r="EQ58" s="201"/>
      <c r="ER58" s="201"/>
      <c r="ES58" s="201"/>
      <c r="ET58" s="201"/>
      <c r="EU58" s="201"/>
      <c r="EV58" s="201"/>
      <c r="EW58" s="201"/>
      <c r="EX58" s="201"/>
      <c r="EY58" s="201"/>
      <c r="EZ58" s="201"/>
      <c r="FA58" s="201"/>
      <c r="FB58" s="201"/>
      <c r="FC58" s="201"/>
      <c r="FD58" s="201"/>
      <c r="FE58" s="201"/>
      <c r="FF58" s="201"/>
      <c r="FG58" s="201"/>
      <c r="FH58" s="201"/>
      <c r="FI58" s="201"/>
      <c r="FJ58" s="201"/>
      <c r="FK58" s="201"/>
      <c r="FL58" s="201"/>
      <c r="FM58" s="201"/>
      <c r="FN58" s="201"/>
      <c r="FO58" s="201"/>
      <c r="FP58" s="201"/>
    </row>
    <row r="59" spans="1:172" ht="12.75">
      <c r="A59" s="213"/>
      <c r="B59" s="238"/>
      <c r="C59" s="238"/>
      <c r="D59" s="243"/>
      <c r="E59" s="238"/>
      <c r="F59" s="213"/>
      <c r="G59" s="243"/>
      <c r="H59" s="243"/>
      <c r="I59" s="243"/>
      <c r="BE59" s="201"/>
      <c r="BF59" s="201"/>
      <c r="BG59" s="201"/>
      <c r="BH59" s="201"/>
      <c r="BI59" s="201"/>
      <c r="BJ59" s="201"/>
      <c r="BK59" s="201"/>
      <c r="BL59" s="201"/>
      <c r="BM59" s="201"/>
      <c r="BN59" s="201"/>
      <c r="BO59" s="201"/>
      <c r="BP59" s="201"/>
      <c r="BQ59" s="201"/>
      <c r="BR59" s="201"/>
      <c r="BS59" s="201"/>
      <c r="BT59" s="201"/>
      <c r="BU59" s="201"/>
      <c r="BV59" s="201"/>
      <c r="BW59" s="201"/>
      <c r="BX59" s="201"/>
      <c r="BY59" s="201"/>
      <c r="BZ59" s="201"/>
      <c r="CA59" s="201"/>
      <c r="CB59" s="201"/>
      <c r="CC59" s="201"/>
      <c r="CD59" s="201"/>
      <c r="CE59" s="201"/>
      <c r="CF59" s="201"/>
      <c r="CG59" s="201"/>
      <c r="CH59" s="201"/>
      <c r="CI59" s="201"/>
      <c r="CJ59" s="201"/>
      <c r="CK59" s="201"/>
      <c r="CL59" s="201"/>
      <c r="CM59" s="201"/>
      <c r="CN59" s="201"/>
      <c r="CO59" s="201"/>
      <c r="CP59" s="201"/>
      <c r="CQ59" s="201"/>
      <c r="CR59" s="201"/>
      <c r="CS59" s="201"/>
      <c r="CT59" s="201"/>
      <c r="CU59" s="201"/>
      <c r="CV59" s="201"/>
      <c r="CW59" s="201"/>
      <c r="CX59" s="201"/>
      <c r="CY59" s="201"/>
      <c r="CZ59" s="201"/>
      <c r="DA59" s="201"/>
      <c r="DB59" s="201"/>
      <c r="DC59" s="201"/>
      <c r="DD59" s="201"/>
      <c r="DE59" s="201"/>
      <c r="DF59" s="201"/>
      <c r="DG59" s="201"/>
      <c r="DH59" s="201"/>
      <c r="DI59" s="201"/>
      <c r="DJ59" s="201"/>
      <c r="DK59" s="201"/>
      <c r="DL59" s="201"/>
      <c r="DM59" s="201"/>
      <c r="DN59" s="201"/>
      <c r="DO59" s="201"/>
      <c r="DP59" s="201"/>
      <c r="DQ59" s="201"/>
      <c r="DR59" s="201"/>
      <c r="DS59" s="201"/>
      <c r="DT59" s="201"/>
      <c r="DU59" s="201"/>
      <c r="DV59" s="201"/>
      <c r="DW59" s="201"/>
      <c r="DX59" s="201"/>
      <c r="DY59" s="201"/>
      <c r="DZ59" s="201"/>
      <c r="EA59" s="201"/>
      <c r="EB59" s="201"/>
      <c r="EC59" s="201"/>
      <c r="ED59" s="201"/>
      <c r="EE59" s="201"/>
      <c r="EF59" s="201"/>
      <c r="EG59" s="201"/>
      <c r="EH59" s="201"/>
      <c r="EI59" s="201"/>
      <c r="EJ59" s="201"/>
      <c r="EK59" s="201"/>
      <c r="EL59" s="201"/>
      <c r="EM59" s="201"/>
      <c r="EN59" s="201"/>
      <c r="EO59" s="201"/>
      <c r="EP59" s="201"/>
      <c r="EQ59" s="201"/>
      <c r="ER59" s="201"/>
      <c r="ES59" s="201"/>
      <c r="ET59" s="201"/>
      <c r="EU59" s="201"/>
      <c r="EV59" s="201"/>
      <c r="EW59" s="201"/>
      <c r="EX59" s="201"/>
      <c r="EY59" s="201"/>
      <c r="EZ59" s="201"/>
      <c r="FA59" s="201"/>
      <c r="FB59" s="201"/>
      <c r="FC59" s="201"/>
      <c r="FD59" s="201"/>
      <c r="FE59" s="201"/>
      <c r="FF59" s="201"/>
      <c r="FG59" s="201"/>
      <c r="FH59" s="201"/>
      <c r="FI59" s="201"/>
      <c r="FJ59" s="201"/>
      <c r="FK59" s="201"/>
      <c r="FL59" s="201"/>
      <c r="FM59" s="201"/>
      <c r="FN59" s="201"/>
      <c r="FO59" s="201"/>
      <c r="FP59" s="201"/>
    </row>
    <row r="60" spans="1:172" ht="12.75">
      <c r="A60" s="213" t="s">
        <v>692</v>
      </c>
      <c r="B60" s="238" t="s">
        <v>693</v>
      </c>
      <c r="C60" s="238" t="s">
        <v>694</v>
      </c>
      <c r="D60" s="243" t="s">
        <v>695</v>
      </c>
      <c r="E60" s="222">
        <v>10.45</v>
      </c>
      <c r="F60" s="203" t="s">
        <v>696</v>
      </c>
      <c r="G60" s="243" t="s">
        <v>367</v>
      </c>
      <c r="H60" s="240">
        <v>2</v>
      </c>
      <c r="I60" s="218" t="s">
        <v>429</v>
      </c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  <c r="BR60" s="201"/>
      <c r="BS60" s="201"/>
      <c r="BT60" s="201"/>
      <c r="BU60" s="201"/>
      <c r="BV60" s="201"/>
      <c r="BW60" s="201"/>
      <c r="BX60" s="201"/>
      <c r="BY60" s="201"/>
      <c r="BZ60" s="201"/>
      <c r="CA60" s="201"/>
      <c r="CB60" s="201"/>
      <c r="CC60" s="201"/>
      <c r="CD60" s="201"/>
      <c r="CE60" s="201"/>
      <c r="CF60" s="201"/>
      <c r="CG60" s="201"/>
      <c r="CH60" s="201"/>
      <c r="CI60" s="201"/>
      <c r="CJ60" s="201"/>
      <c r="CK60" s="201"/>
      <c r="CL60" s="201"/>
      <c r="CM60" s="201"/>
      <c r="CN60" s="201"/>
      <c r="CO60" s="201"/>
      <c r="CP60" s="201"/>
      <c r="CQ60" s="201"/>
      <c r="CR60" s="201"/>
      <c r="CS60" s="201"/>
      <c r="CT60" s="201"/>
      <c r="CU60" s="201"/>
      <c r="CV60" s="201"/>
      <c r="CW60" s="201"/>
      <c r="CX60" s="201"/>
      <c r="CY60" s="201"/>
      <c r="CZ60" s="201"/>
      <c r="DA60" s="201"/>
      <c r="DB60" s="201"/>
      <c r="DC60" s="201"/>
      <c r="DD60" s="201"/>
      <c r="DE60" s="201"/>
      <c r="DF60" s="201"/>
      <c r="DG60" s="201"/>
      <c r="DH60" s="201"/>
      <c r="DI60" s="201"/>
      <c r="DJ60" s="201"/>
      <c r="DK60" s="201"/>
      <c r="DL60" s="201"/>
      <c r="DM60" s="201"/>
      <c r="DN60" s="201"/>
      <c r="DO60" s="201"/>
      <c r="DP60" s="201"/>
      <c r="DQ60" s="201"/>
      <c r="DR60" s="201"/>
      <c r="DS60" s="201"/>
      <c r="DT60" s="201"/>
      <c r="DU60" s="201"/>
      <c r="DV60" s="201"/>
      <c r="DW60" s="201"/>
      <c r="DX60" s="201"/>
      <c r="DY60" s="201"/>
      <c r="DZ60" s="201"/>
      <c r="EA60" s="201"/>
      <c r="EB60" s="201"/>
      <c r="EC60" s="201"/>
      <c r="ED60" s="201"/>
      <c r="EE60" s="201"/>
      <c r="EF60" s="201"/>
      <c r="EG60" s="201"/>
      <c r="EH60" s="201"/>
      <c r="EI60" s="201"/>
      <c r="EJ60" s="201"/>
      <c r="EK60" s="201"/>
      <c r="EL60" s="201"/>
      <c r="EM60" s="201"/>
      <c r="EN60" s="201"/>
      <c r="EO60" s="201"/>
      <c r="EP60" s="201"/>
      <c r="EQ60" s="201"/>
      <c r="ER60" s="201"/>
      <c r="ES60" s="201"/>
      <c r="ET60" s="201"/>
      <c r="EU60" s="201"/>
      <c r="EV60" s="201"/>
      <c r="EW60" s="201"/>
      <c r="EX60" s="201"/>
      <c r="EY60" s="201"/>
      <c r="EZ60" s="201"/>
      <c r="FA60" s="201"/>
      <c r="FB60" s="201"/>
      <c r="FC60" s="201"/>
      <c r="FD60" s="201"/>
      <c r="FE60" s="201"/>
      <c r="FF60" s="201"/>
      <c r="FG60" s="201"/>
      <c r="FH60" s="201"/>
      <c r="FI60" s="201"/>
      <c r="FJ60" s="201"/>
      <c r="FK60" s="201"/>
      <c r="FL60" s="201"/>
      <c r="FM60" s="201"/>
      <c r="FN60" s="201"/>
      <c r="FO60" s="201"/>
      <c r="FP60" s="201"/>
    </row>
    <row r="61" spans="1:172" ht="12.75">
      <c r="A61" s="213" t="s">
        <v>437</v>
      </c>
      <c r="B61" s="238" t="s">
        <v>250</v>
      </c>
      <c r="C61" s="238" t="s">
        <v>380</v>
      </c>
      <c r="D61" s="243" t="s">
        <v>697</v>
      </c>
      <c r="E61" s="238" t="s">
        <v>261</v>
      </c>
      <c r="F61" s="218" t="s">
        <v>698</v>
      </c>
      <c r="G61" s="243" t="s">
        <v>371</v>
      </c>
      <c r="H61" s="213" t="s">
        <v>604</v>
      </c>
      <c r="I61" s="243" t="s">
        <v>367</v>
      </c>
      <c r="BE61" s="201"/>
      <c r="BF61" s="201"/>
      <c r="BG61" s="201"/>
      <c r="BH61" s="201"/>
      <c r="BI61" s="201"/>
      <c r="BJ61" s="201"/>
      <c r="BK61" s="201"/>
      <c r="BL61" s="201"/>
      <c r="BM61" s="201"/>
      <c r="BN61" s="201"/>
      <c r="BO61" s="201"/>
      <c r="BP61" s="201"/>
      <c r="BQ61" s="201"/>
      <c r="BR61" s="201"/>
      <c r="BS61" s="201"/>
      <c r="BT61" s="201"/>
      <c r="BU61" s="201"/>
      <c r="BV61" s="201"/>
      <c r="BW61" s="201"/>
      <c r="BX61" s="201"/>
      <c r="BY61" s="201"/>
      <c r="BZ61" s="201"/>
      <c r="CA61" s="201"/>
      <c r="CB61" s="201"/>
      <c r="CC61" s="201"/>
      <c r="CD61" s="201"/>
      <c r="CE61" s="201"/>
      <c r="CF61" s="201"/>
      <c r="CG61" s="201"/>
      <c r="CH61" s="201"/>
      <c r="CI61" s="201"/>
      <c r="CJ61" s="201"/>
      <c r="CK61" s="201"/>
      <c r="CL61" s="201"/>
      <c r="CM61" s="201"/>
      <c r="CN61" s="201"/>
      <c r="CO61" s="201"/>
      <c r="CP61" s="201"/>
      <c r="CQ61" s="201"/>
      <c r="CR61" s="201"/>
      <c r="CS61" s="201"/>
      <c r="CT61" s="201"/>
      <c r="CU61" s="201"/>
      <c r="CV61" s="201"/>
      <c r="CW61" s="201"/>
      <c r="CX61" s="201"/>
      <c r="CY61" s="201"/>
      <c r="CZ61" s="201"/>
      <c r="DA61" s="201"/>
      <c r="DB61" s="201"/>
      <c r="DC61" s="201"/>
      <c r="DD61" s="201"/>
      <c r="DE61" s="201"/>
      <c r="DF61" s="201"/>
      <c r="DG61" s="201"/>
      <c r="DH61" s="201"/>
      <c r="DI61" s="201"/>
      <c r="DJ61" s="201"/>
      <c r="DK61" s="201"/>
      <c r="DL61" s="201"/>
      <c r="DM61" s="201"/>
      <c r="DN61" s="201"/>
      <c r="DO61" s="201"/>
      <c r="DP61" s="201"/>
      <c r="DQ61" s="201"/>
      <c r="DR61" s="201"/>
      <c r="DS61" s="201"/>
      <c r="DT61" s="201"/>
      <c r="DU61" s="201"/>
      <c r="DV61" s="201"/>
      <c r="DW61" s="201"/>
      <c r="DX61" s="201"/>
      <c r="DY61" s="201"/>
      <c r="DZ61" s="201"/>
      <c r="EA61" s="201"/>
      <c r="EB61" s="201"/>
      <c r="EC61" s="201"/>
      <c r="ED61" s="201"/>
      <c r="EE61" s="201"/>
      <c r="EF61" s="201"/>
      <c r="EG61" s="201"/>
      <c r="EH61" s="201"/>
      <c r="EI61" s="201"/>
      <c r="EJ61" s="201"/>
      <c r="EK61" s="201"/>
      <c r="EL61" s="201"/>
      <c r="EM61" s="201"/>
      <c r="EN61" s="201"/>
      <c r="EO61" s="201"/>
      <c r="EP61" s="201"/>
      <c r="EQ61" s="201"/>
      <c r="ER61" s="201"/>
      <c r="ES61" s="201"/>
      <c r="ET61" s="201"/>
      <c r="EU61" s="201"/>
      <c r="EV61" s="201"/>
      <c r="EW61" s="201"/>
      <c r="EX61" s="201"/>
      <c r="EY61" s="201"/>
      <c r="EZ61" s="201"/>
      <c r="FA61" s="201"/>
      <c r="FB61" s="201"/>
      <c r="FC61" s="201"/>
      <c r="FD61" s="201"/>
      <c r="FE61" s="201"/>
      <c r="FF61" s="201"/>
      <c r="FG61" s="201"/>
      <c r="FH61" s="201"/>
      <c r="FI61" s="201"/>
      <c r="FJ61" s="201"/>
      <c r="FK61" s="201"/>
      <c r="FL61" s="201"/>
      <c r="FM61" s="201"/>
      <c r="FN61" s="201"/>
      <c r="FO61" s="201"/>
      <c r="FP61" s="201"/>
    </row>
    <row r="62" spans="1:9" ht="12.75">
      <c r="A62" s="214"/>
      <c r="B62" s="214"/>
      <c r="C62" s="214"/>
      <c r="D62" s="214" t="s">
        <v>699</v>
      </c>
      <c r="E62" s="214"/>
      <c r="F62" s="214"/>
      <c r="G62" s="214"/>
      <c r="H62" s="214"/>
      <c r="I62" s="214"/>
    </row>
    <row r="63" spans="1:172" ht="12.75">
      <c r="A63" s="212"/>
      <c r="B63" s="212"/>
      <c r="C63" s="212"/>
      <c r="D63" s="212"/>
      <c r="E63" s="212"/>
      <c r="F63" s="212"/>
      <c r="G63" s="215" t="s">
        <v>700</v>
      </c>
      <c r="H63" s="212"/>
      <c r="I63" s="212"/>
      <c r="BE63" s="201"/>
      <c r="BF63" s="201"/>
      <c r="BG63" s="201"/>
      <c r="BH63" s="201"/>
      <c r="BI63" s="201"/>
      <c r="BJ63" s="201"/>
      <c r="BK63" s="201"/>
      <c r="BL63" s="201"/>
      <c r="BM63" s="201"/>
      <c r="BN63" s="201"/>
      <c r="BO63" s="201"/>
      <c r="BP63" s="201"/>
      <c r="BQ63" s="201"/>
      <c r="BR63" s="201"/>
      <c r="BS63" s="201"/>
      <c r="BT63" s="201"/>
      <c r="BU63" s="201"/>
      <c r="BV63" s="201"/>
      <c r="BW63" s="201"/>
      <c r="BX63" s="201"/>
      <c r="BY63" s="201"/>
      <c r="BZ63" s="201"/>
      <c r="CA63" s="201"/>
      <c r="CB63" s="201"/>
      <c r="CC63" s="201"/>
      <c r="CD63" s="201"/>
      <c r="CE63" s="201"/>
      <c r="CF63" s="201"/>
      <c r="CG63" s="201"/>
      <c r="CH63" s="201"/>
      <c r="CI63" s="201"/>
      <c r="CJ63" s="201"/>
      <c r="CK63" s="201"/>
      <c r="CL63" s="201"/>
      <c r="CM63" s="201"/>
      <c r="CN63" s="201"/>
      <c r="CO63" s="201"/>
      <c r="CP63" s="201"/>
      <c r="CQ63" s="201"/>
      <c r="CR63" s="201"/>
      <c r="CS63" s="201"/>
      <c r="CT63" s="201"/>
      <c r="CU63" s="201"/>
      <c r="CV63" s="201"/>
      <c r="CW63" s="201"/>
      <c r="CX63" s="201"/>
      <c r="CY63" s="201"/>
      <c r="CZ63" s="201"/>
      <c r="DA63" s="201"/>
      <c r="DB63" s="201"/>
      <c r="DC63" s="201"/>
      <c r="DD63" s="201"/>
      <c r="DE63" s="201"/>
      <c r="DF63" s="201"/>
      <c r="DG63" s="201"/>
      <c r="DH63" s="201"/>
      <c r="DI63" s="201"/>
      <c r="DJ63" s="201"/>
      <c r="DK63" s="201"/>
      <c r="DL63" s="201"/>
      <c r="DM63" s="201"/>
      <c r="DN63" s="201"/>
      <c r="DO63" s="201"/>
      <c r="DP63" s="201"/>
      <c r="DQ63" s="201"/>
      <c r="DR63" s="201"/>
      <c r="DS63" s="201"/>
      <c r="DT63" s="201"/>
      <c r="DU63" s="201"/>
      <c r="DV63" s="201"/>
      <c r="DW63" s="201"/>
      <c r="DX63" s="201"/>
      <c r="DY63" s="201"/>
      <c r="DZ63" s="201"/>
      <c r="EA63" s="201"/>
      <c r="EB63" s="201"/>
      <c r="EC63" s="201"/>
      <c r="ED63" s="201"/>
      <c r="EE63" s="201"/>
      <c r="EF63" s="201"/>
      <c r="EG63" s="201"/>
      <c r="EH63" s="201"/>
      <c r="EI63" s="201"/>
      <c r="EJ63" s="201"/>
      <c r="EK63" s="201"/>
      <c r="EL63" s="201"/>
      <c r="EM63" s="201"/>
      <c r="EN63" s="201"/>
      <c r="EO63" s="201"/>
      <c r="EP63" s="201"/>
      <c r="EQ63" s="201"/>
      <c r="ER63" s="201"/>
      <c r="ES63" s="201"/>
      <c r="ET63" s="201"/>
      <c r="EU63" s="201"/>
      <c r="EV63" s="201"/>
      <c r="EW63" s="201"/>
      <c r="EX63" s="201"/>
      <c r="EY63" s="201"/>
      <c r="EZ63" s="201"/>
      <c r="FA63" s="201"/>
      <c r="FB63" s="201"/>
      <c r="FC63" s="201"/>
      <c r="FD63" s="201"/>
      <c r="FE63" s="201"/>
      <c r="FF63" s="201"/>
      <c r="FG63" s="201"/>
      <c r="FH63" s="201"/>
      <c r="FI63" s="201"/>
      <c r="FJ63" s="201"/>
      <c r="FK63" s="201"/>
      <c r="FL63" s="201"/>
      <c r="FM63" s="201"/>
      <c r="FN63" s="201"/>
      <c r="FO63" s="201"/>
      <c r="FP63" s="201"/>
    </row>
    <row r="64" spans="1:172" ht="12.75">
      <c r="A64" s="213" t="s">
        <v>629</v>
      </c>
      <c r="B64" s="218" t="s">
        <v>701</v>
      </c>
      <c r="C64" s="213" t="s">
        <v>685</v>
      </c>
      <c r="D64" s="213" t="s">
        <v>702</v>
      </c>
      <c r="E64" s="213">
        <v>1.27</v>
      </c>
      <c r="F64" s="213" t="s">
        <v>703</v>
      </c>
      <c r="G64" s="218" t="s">
        <v>704</v>
      </c>
      <c r="H64" s="218" t="s">
        <v>269</v>
      </c>
      <c r="I64" s="213" t="s">
        <v>429</v>
      </c>
      <c r="BE64" s="201"/>
      <c r="BF64" s="201"/>
      <c r="BG64" s="201"/>
      <c r="BH64" s="201"/>
      <c r="BI64" s="201"/>
      <c r="BJ64" s="201"/>
      <c r="BK64" s="201"/>
      <c r="BL64" s="201"/>
      <c r="BM64" s="201"/>
      <c r="BN64" s="201"/>
      <c r="BO64" s="201"/>
      <c r="BP64" s="201"/>
      <c r="BQ64" s="201"/>
      <c r="BR64" s="201"/>
      <c r="BS64" s="201"/>
      <c r="BT64" s="201"/>
      <c r="BU64" s="201"/>
      <c r="BV64" s="201"/>
      <c r="BW64" s="201"/>
      <c r="BX64" s="201"/>
      <c r="BY64" s="201"/>
      <c r="BZ64" s="201"/>
      <c r="CA64" s="201"/>
      <c r="CB64" s="201"/>
      <c r="CC64" s="201"/>
      <c r="CD64" s="201"/>
      <c r="CE64" s="201"/>
      <c r="CF64" s="201"/>
      <c r="CG64" s="201"/>
      <c r="CH64" s="201"/>
      <c r="CI64" s="201"/>
      <c r="CJ64" s="201"/>
      <c r="CK64" s="201"/>
      <c r="CL64" s="201"/>
      <c r="CM64" s="201"/>
      <c r="CN64" s="201"/>
      <c r="CO64" s="201"/>
      <c r="CP64" s="201"/>
      <c r="CQ64" s="201"/>
      <c r="CR64" s="201"/>
      <c r="CS64" s="201"/>
      <c r="CT64" s="201"/>
      <c r="CU64" s="201"/>
      <c r="CV64" s="201"/>
      <c r="CW64" s="201"/>
      <c r="CX64" s="201"/>
      <c r="CY64" s="201"/>
      <c r="CZ64" s="201"/>
      <c r="DA64" s="201"/>
      <c r="DB64" s="201"/>
      <c r="DC64" s="201"/>
      <c r="DD64" s="201"/>
      <c r="DE64" s="201"/>
      <c r="DF64" s="201"/>
      <c r="DG64" s="201"/>
      <c r="DH64" s="201"/>
      <c r="DI64" s="201"/>
      <c r="DJ64" s="201"/>
      <c r="DK64" s="201"/>
      <c r="DL64" s="201"/>
      <c r="DM64" s="201"/>
      <c r="DN64" s="201"/>
      <c r="DO64" s="201"/>
      <c r="DP64" s="201"/>
      <c r="DQ64" s="201"/>
      <c r="DR64" s="201"/>
      <c r="DS64" s="201"/>
      <c r="DT64" s="201"/>
      <c r="DU64" s="201"/>
      <c r="DV64" s="201"/>
      <c r="DW64" s="201"/>
      <c r="DX64" s="201"/>
      <c r="DY64" s="201"/>
      <c r="DZ64" s="201"/>
      <c r="EA64" s="201"/>
      <c r="EB64" s="201"/>
      <c r="EC64" s="201"/>
      <c r="ED64" s="201"/>
      <c r="EE64" s="201"/>
      <c r="EF64" s="201"/>
      <c r="EG64" s="201"/>
      <c r="EH64" s="201"/>
      <c r="EI64" s="201"/>
      <c r="EJ64" s="201"/>
      <c r="EK64" s="201"/>
      <c r="EL64" s="201"/>
      <c r="EM64" s="201"/>
      <c r="EN64" s="201"/>
      <c r="EO64" s="201"/>
      <c r="EP64" s="201"/>
      <c r="EQ64" s="201"/>
      <c r="ER64" s="201"/>
      <c r="ES64" s="201"/>
      <c r="ET64" s="201"/>
      <c r="EU64" s="201"/>
      <c r="EV64" s="201"/>
      <c r="EW64" s="201"/>
      <c r="EX64" s="201"/>
      <c r="EY64" s="201"/>
      <c r="EZ64" s="201"/>
      <c r="FA64" s="201"/>
      <c r="FB64" s="201"/>
      <c r="FC64" s="201"/>
      <c r="FD64" s="201"/>
      <c r="FE64" s="201"/>
      <c r="FF64" s="201"/>
      <c r="FG64" s="201"/>
      <c r="FH64" s="201"/>
      <c r="FI64" s="201"/>
      <c r="FJ64" s="201"/>
      <c r="FK64" s="201"/>
      <c r="FL64" s="201"/>
      <c r="FM64" s="201"/>
      <c r="FN64" s="201"/>
      <c r="FO64" s="201"/>
      <c r="FP64" s="201"/>
    </row>
    <row r="65" spans="1:172" ht="12.75">
      <c r="A65" s="213"/>
      <c r="B65" s="213" t="s">
        <v>317</v>
      </c>
      <c r="C65" s="213" t="s">
        <v>688</v>
      </c>
      <c r="D65" s="213" t="s">
        <v>705</v>
      </c>
      <c r="E65" s="213" t="s">
        <v>261</v>
      </c>
      <c r="F65" s="213"/>
      <c r="G65" s="218" t="s">
        <v>706</v>
      </c>
      <c r="H65" s="213"/>
      <c r="I65" s="218" t="s">
        <v>673</v>
      </c>
      <c r="BE65" s="201"/>
      <c r="BF65" s="201"/>
      <c r="BG65" s="201"/>
      <c r="BH65" s="201"/>
      <c r="BI65" s="201"/>
      <c r="BJ65" s="201"/>
      <c r="BK65" s="201"/>
      <c r="BL65" s="201"/>
      <c r="BM65" s="201"/>
      <c r="BN65" s="201"/>
      <c r="BO65" s="201"/>
      <c r="BP65" s="201"/>
      <c r="BQ65" s="201"/>
      <c r="BR65" s="201"/>
      <c r="BS65" s="201"/>
      <c r="BT65" s="201"/>
      <c r="BU65" s="201"/>
      <c r="BV65" s="201"/>
      <c r="BW65" s="201"/>
      <c r="BX65" s="201"/>
      <c r="BY65" s="201"/>
      <c r="BZ65" s="201"/>
      <c r="CA65" s="201"/>
      <c r="CB65" s="201"/>
      <c r="CC65" s="201"/>
      <c r="CD65" s="201"/>
      <c r="CE65" s="201"/>
      <c r="CF65" s="201"/>
      <c r="CG65" s="201"/>
      <c r="CH65" s="201"/>
      <c r="CI65" s="201"/>
      <c r="CJ65" s="201"/>
      <c r="CK65" s="201"/>
      <c r="CL65" s="201"/>
      <c r="CM65" s="201"/>
      <c r="CN65" s="201"/>
      <c r="CO65" s="201"/>
      <c r="CP65" s="201"/>
      <c r="CQ65" s="201"/>
      <c r="CR65" s="201"/>
      <c r="CS65" s="201"/>
      <c r="CT65" s="201"/>
      <c r="CU65" s="201"/>
      <c r="CV65" s="201"/>
      <c r="CW65" s="201"/>
      <c r="CX65" s="201"/>
      <c r="CY65" s="201"/>
      <c r="CZ65" s="201"/>
      <c r="DA65" s="201"/>
      <c r="DB65" s="201"/>
      <c r="DC65" s="201"/>
      <c r="DD65" s="201"/>
      <c r="DE65" s="201"/>
      <c r="DF65" s="201"/>
      <c r="DG65" s="201"/>
      <c r="DH65" s="201"/>
      <c r="DI65" s="201"/>
      <c r="DJ65" s="201"/>
      <c r="DK65" s="201"/>
      <c r="DL65" s="201"/>
      <c r="DM65" s="201"/>
      <c r="DN65" s="201"/>
      <c r="DO65" s="201"/>
      <c r="DP65" s="201"/>
      <c r="DQ65" s="201"/>
      <c r="DR65" s="201"/>
      <c r="DS65" s="201"/>
      <c r="DT65" s="201"/>
      <c r="DU65" s="201"/>
      <c r="DV65" s="201"/>
      <c r="DW65" s="201"/>
      <c r="DX65" s="201"/>
      <c r="DY65" s="201"/>
      <c r="DZ65" s="201"/>
      <c r="EA65" s="201"/>
      <c r="EB65" s="201"/>
      <c r="EC65" s="201"/>
      <c r="ED65" s="201"/>
      <c r="EE65" s="201"/>
      <c r="EF65" s="201"/>
      <c r="EG65" s="201"/>
      <c r="EH65" s="201"/>
      <c r="EI65" s="201"/>
      <c r="EJ65" s="201"/>
      <c r="EK65" s="201"/>
      <c r="EL65" s="201"/>
      <c r="EM65" s="201"/>
      <c r="EN65" s="201"/>
      <c r="EO65" s="201"/>
      <c r="EP65" s="201"/>
      <c r="EQ65" s="201"/>
      <c r="ER65" s="201"/>
      <c r="ES65" s="201"/>
      <c r="ET65" s="201"/>
      <c r="EU65" s="201"/>
      <c r="EV65" s="201"/>
      <c r="EW65" s="201"/>
      <c r="EX65" s="201"/>
      <c r="EY65" s="201"/>
      <c r="EZ65" s="201"/>
      <c r="FA65" s="201"/>
      <c r="FB65" s="201"/>
      <c r="FC65" s="201"/>
      <c r="FD65" s="201"/>
      <c r="FE65" s="201"/>
      <c r="FF65" s="201"/>
      <c r="FG65" s="201"/>
      <c r="FH65" s="201"/>
      <c r="FI65" s="201"/>
      <c r="FJ65" s="201"/>
      <c r="FK65" s="201"/>
      <c r="FL65" s="201"/>
      <c r="FM65" s="201"/>
      <c r="FN65" s="201"/>
      <c r="FO65" s="201"/>
      <c r="FP65" s="201"/>
    </row>
    <row r="66" spans="1:172" ht="12.75">
      <c r="A66" s="214"/>
      <c r="B66" s="214"/>
      <c r="C66" s="214"/>
      <c r="D66" s="214"/>
      <c r="E66" s="214"/>
      <c r="F66" s="214"/>
      <c r="G66" s="219" t="s">
        <v>707</v>
      </c>
      <c r="H66" s="214"/>
      <c r="I66" s="214"/>
      <c r="BE66" s="201"/>
      <c r="BF66" s="201"/>
      <c r="BG66" s="201"/>
      <c r="BH66" s="201"/>
      <c r="BI66" s="201"/>
      <c r="BJ66" s="201"/>
      <c r="BK66" s="201"/>
      <c r="BL66" s="201"/>
      <c r="BM66" s="201"/>
      <c r="BN66" s="201"/>
      <c r="BO66" s="201"/>
      <c r="BP66" s="201"/>
      <c r="BQ66" s="201"/>
      <c r="BR66" s="201"/>
      <c r="BS66" s="201"/>
      <c r="BT66" s="201"/>
      <c r="BU66" s="201"/>
      <c r="BV66" s="201"/>
      <c r="BW66" s="201"/>
      <c r="BX66" s="201"/>
      <c r="BY66" s="201"/>
      <c r="BZ66" s="201"/>
      <c r="CA66" s="201"/>
      <c r="CB66" s="201"/>
      <c r="CC66" s="201"/>
      <c r="CD66" s="201"/>
      <c r="CE66" s="201"/>
      <c r="CF66" s="201"/>
      <c r="CG66" s="201"/>
      <c r="CH66" s="201"/>
      <c r="CI66" s="201"/>
      <c r="CJ66" s="201"/>
      <c r="CK66" s="201"/>
      <c r="CL66" s="201"/>
      <c r="CM66" s="201"/>
      <c r="CN66" s="201"/>
      <c r="CO66" s="201"/>
      <c r="CP66" s="201"/>
      <c r="CQ66" s="201"/>
      <c r="CR66" s="201"/>
      <c r="CS66" s="201"/>
      <c r="CT66" s="201"/>
      <c r="CU66" s="201"/>
      <c r="CV66" s="201"/>
      <c r="CW66" s="201"/>
      <c r="CX66" s="201"/>
      <c r="CY66" s="201"/>
      <c r="CZ66" s="201"/>
      <c r="DA66" s="201"/>
      <c r="DB66" s="201"/>
      <c r="DC66" s="201"/>
      <c r="DD66" s="201"/>
      <c r="DE66" s="201"/>
      <c r="DF66" s="201"/>
      <c r="DG66" s="201"/>
      <c r="DH66" s="201"/>
      <c r="DI66" s="201"/>
      <c r="DJ66" s="201"/>
      <c r="DK66" s="201"/>
      <c r="DL66" s="201"/>
      <c r="DM66" s="201"/>
      <c r="DN66" s="201"/>
      <c r="DO66" s="201"/>
      <c r="DP66" s="201"/>
      <c r="DQ66" s="201"/>
      <c r="DR66" s="201"/>
      <c r="DS66" s="201"/>
      <c r="DT66" s="201"/>
      <c r="DU66" s="201"/>
      <c r="DV66" s="201"/>
      <c r="DW66" s="201"/>
      <c r="DX66" s="201"/>
      <c r="DY66" s="201"/>
      <c r="DZ66" s="201"/>
      <c r="EA66" s="201"/>
      <c r="EB66" s="201"/>
      <c r="EC66" s="201"/>
      <c r="ED66" s="201"/>
      <c r="EE66" s="201"/>
      <c r="EF66" s="201"/>
      <c r="EG66" s="201"/>
      <c r="EH66" s="201"/>
      <c r="EI66" s="201"/>
      <c r="EJ66" s="201"/>
      <c r="EK66" s="201"/>
      <c r="EL66" s="201"/>
      <c r="EM66" s="201"/>
      <c r="EN66" s="201"/>
      <c r="EO66" s="201"/>
      <c r="EP66" s="201"/>
      <c r="EQ66" s="201"/>
      <c r="ER66" s="201"/>
      <c r="ES66" s="201"/>
      <c r="ET66" s="201"/>
      <c r="EU66" s="201"/>
      <c r="EV66" s="201"/>
      <c r="EW66" s="201"/>
      <c r="EX66" s="201"/>
      <c r="EY66" s="201"/>
      <c r="EZ66" s="201"/>
      <c r="FA66" s="201"/>
      <c r="FB66" s="201"/>
      <c r="FC66" s="201"/>
      <c r="FD66" s="201"/>
      <c r="FE66" s="201"/>
      <c r="FF66" s="201"/>
      <c r="FG66" s="201"/>
      <c r="FH66" s="201"/>
      <c r="FI66" s="201"/>
      <c r="FJ66" s="201"/>
      <c r="FK66" s="201"/>
      <c r="FL66" s="201"/>
      <c r="FM66" s="201"/>
      <c r="FN66" s="201"/>
      <c r="FO66" s="201"/>
      <c r="FP66" s="201"/>
    </row>
    <row r="67" spans="1:172" ht="12.75">
      <c r="A67" s="212"/>
      <c r="B67" s="212"/>
      <c r="C67" s="212"/>
      <c r="D67" s="212"/>
      <c r="E67" s="212"/>
      <c r="F67" s="212"/>
      <c r="G67" s="215"/>
      <c r="H67" s="212"/>
      <c r="I67" s="212"/>
      <c r="BE67" s="201"/>
      <c r="BF67" s="201"/>
      <c r="BG67" s="201"/>
      <c r="BH67" s="201"/>
      <c r="BI67" s="201"/>
      <c r="BJ67" s="201"/>
      <c r="BK67" s="201"/>
      <c r="BL67" s="201"/>
      <c r="BM67" s="201"/>
      <c r="BN67" s="201"/>
      <c r="BO67" s="201"/>
      <c r="BP67" s="201"/>
      <c r="BQ67" s="201"/>
      <c r="BR67" s="201"/>
      <c r="BS67" s="201"/>
      <c r="BT67" s="201"/>
      <c r="BU67" s="201"/>
      <c r="BV67" s="201"/>
      <c r="BW67" s="201"/>
      <c r="BX67" s="201"/>
      <c r="BY67" s="201"/>
      <c r="BZ67" s="201"/>
      <c r="CA67" s="201"/>
      <c r="CB67" s="201"/>
      <c r="CC67" s="201"/>
      <c r="CD67" s="201"/>
      <c r="CE67" s="201"/>
      <c r="CF67" s="201"/>
      <c r="CG67" s="201"/>
      <c r="CH67" s="201"/>
      <c r="CI67" s="201"/>
      <c r="CJ67" s="201"/>
      <c r="CK67" s="201"/>
      <c r="CL67" s="201"/>
      <c r="CM67" s="201"/>
      <c r="CN67" s="201"/>
      <c r="CO67" s="201"/>
      <c r="CP67" s="201"/>
      <c r="CQ67" s="201"/>
      <c r="CR67" s="201"/>
      <c r="CS67" s="201"/>
      <c r="CT67" s="201"/>
      <c r="CU67" s="201"/>
      <c r="CV67" s="201"/>
      <c r="CW67" s="201"/>
      <c r="CX67" s="201"/>
      <c r="CY67" s="201"/>
      <c r="CZ67" s="201"/>
      <c r="DA67" s="201"/>
      <c r="DB67" s="201"/>
      <c r="DC67" s="201"/>
      <c r="DD67" s="201"/>
      <c r="DE67" s="201"/>
      <c r="DF67" s="201"/>
      <c r="DG67" s="201"/>
      <c r="DH67" s="201"/>
      <c r="DI67" s="201"/>
      <c r="DJ67" s="201"/>
      <c r="DK67" s="201"/>
      <c r="DL67" s="201"/>
      <c r="DM67" s="201"/>
      <c r="DN67" s="201"/>
      <c r="DO67" s="201"/>
      <c r="DP67" s="201"/>
      <c r="DQ67" s="201"/>
      <c r="DR67" s="201"/>
      <c r="DS67" s="201"/>
      <c r="DT67" s="201"/>
      <c r="DU67" s="201"/>
      <c r="DV67" s="201"/>
      <c r="DW67" s="201"/>
      <c r="DX67" s="201"/>
      <c r="DY67" s="201"/>
      <c r="DZ67" s="201"/>
      <c r="EA67" s="201"/>
      <c r="EB67" s="201"/>
      <c r="EC67" s="201"/>
      <c r="ED67" s="201"/>
      <c r="EE67" s="201"/>
      <c r="EF67" s="201"/>
      <c r="EG67" s="201"/>
      <c r="EH67" s="201"/>
      <c r="EI67" s="201"/>
      <c r="EJ67" s="201"/>
      <c r="EK67" s="201"/>
      <c r="EL67" s="201"/>
      <c r="EM67" s="201"/>
      <c r="EN67" s="201"/>
      <c r="EO67" s="201"/>
      <c r="EP67" s="201"/>
      <c r="EQ67" s="201"/>
      <c r="ER67" s="201"/>
      <c r="ES67" s="201"/>
      <c r="ET67" s="201"/>
      <c r="EU67" s="201"/>
      <c r="EV67" s="201"/>
      <c r="EW67" s="201"/>
      <c r="EX67" s="201"/>
      <c r="EY67" s="201"/>
      <c r="EZ67" s="201"/>
      <c r="FA67" s="201"/>
      <c r="FB67" s="201"/>
      <c r="FC67" s="201"/>
      <c r="FD67" s="201"/>
      <c r="FE67" s="201"/>
      <c r="FF67" s="201"/>
      <c r="FG67" s="201"/>
      <c r="FH67" s="201"/>
      <c r="FI67" s="201"/>
      <c r="FJ67" s="201"/>
      <c r="FK67" s="201"/>
      <c r="FL67" s="201"/>
      <c r="FM67" s="201"/>
      <c r="FN67" s="201"/>
      <c r="FO67" s="201"/>
      <c r="FP67" s="201"/>
    </row>
    <row r="68" spans="1:172" ht="12.75">
      <c r="A68" s="213" t="s">
        <v>708</v>
      </c>
      <c r="B68" s="218" t="s">
        <v>595</v>
      </c>
      <c r="C68" s="213" t="s">
        <v>709</v>
      </c>
      <c r="D68" s="213" t="s">
        <v>640</v>
      </c>
      <c r="E68" s="213">
        <v>9.7</v>
      </c>
      <c r="F68" s="213" t="s">
        <v>710</v>
      </c>
      <c r="G68" s="218" t="s">
        <v>262</v>
      </c>
      <c r="H68" s="218" t="s">
        <v>600</v>
      </c>
      <c r="I68" s="213" t="s">
        <v>429</v>
      </c>
      <c r="BE68" s="201"/>
      <c r="BF68" s="201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1"/>
      <c r="BW68" s="201"/>
      <c r="BX68" s="201"/>
      <c r="BY68" s="201"/>
      <c r="BZ68" s="201"/>
      <c r="CA68" s="201"/>
      <c r="CB68" s="201"/>
      <c r="CC68" s="201"/>
      <c r="CD68" s="201"/>
      <c r="CE68" s="201"/>
      <c r="CF68" s="201"/>
      <c r="CG68" s="201"/>
      <c r="CH68" s="201"/>
      <c r="CI68" s="201"/>
      <c r="CJ68" s="201"/>
      <c r="CK68" s="201"/>
      <c r="CL68" s="201"/>
      <c r="CM68" s="201"/>
      <c r="CN68" s="201"/>
      <c r="CO68" s="201"/>
      <c r="CP68" s="201"/>
      <c r="CQ68" s="201"/>
      <c r="CR68" s="201"/>
      <c r="CS68" s="201"/>
      <c r="CT68" s="201"/>
      <c r="CU68" s="201"/>
      <c r="CV68" s="201"/>
      <c r="CW68" s="201"/>
      <c r="CX68" s="201"/>
      <c r="CY68" s="201"/>
      <c r="CZ68" s="201"/>
      <c r="DA68" s="201"/>
      <c r="DB68" s="201"/>
      <c r="DC68" s="201"/>
      <c r="DD68" s="201"/>
      <c r="DE68" s="201"/>
      <c r="DF68" s="201"/>
      <c r="DG68" s="201"/>
      <c r="DH68" s="201"/>
      <c r="DI68" s="201"/>
      <c r="DJ68" s="201"/>
      <c r="DK68" s="201"/>
      <c r="DL68" s="201"/>
      <c r="DM68" s="201"/>
      <c r="DN68" s="201"/>
      <c r="DO68" s="201"/>
      <c r="DP68" s="201"/>
      <c r="DQ68" s="201"/>
      <c r="DR68" s="201"/>
      <c r="DS68" s="201"/>
      <c r="DT68" s="201"/>
      <c r="DU68" s="201"/>
      <c r="DV68" s="201"/>
      <c r="DW68" s="201"/>
      <c r="DX68" s="201"/>
      <c r="DY68" s="201"/>
      <c r="DZ68" s="201"/>
      <c r="EA68" s="201"/>
      <c r="EB68" s="201"/>
      <c r="EC68" s="201"/>
      <c r="ED68" s="201"/>
      <c r="EE68" s="201"/>
      <c r="EF68" s="201"/>
      <c r="EG68" s="201"/>
      <c r="EH68" s="201"/>
      <c r="EI68" s="201"/>
      <c r="EJ68" s="201"/>
      <c r="EK68" s="201"/>
      <c r="EL68" s="201"/>
      <c r="EM68" s="201"/>
      <c r="EN68" s="201"/>
      <c r="EO68" s="201"/>
      <c r="EP68" s="201"/>
      <c r="EQ68" s="201"/>
      <c r="ER68" s="201"/>
      <c r="ES68" s="201"/>
      <c r="ET68" s="201"/>
      <c r="EU68" s="201"/>
      <c r="EV68" s="201"/>
      <c r="EW68" s="201"/>
      <c r="EX68" s="201"/>
      <c r="EY68" s="201"/>
      <c r="EZ68" s="201"/>
      <c r="FA68" s="201"/>
      <c r="FB68" s="201"/>
      <c r="FC68" s="201"/>
      <c r="FD68" s="201"/>
      <c r="FE68" s="201"/>
      <c r="FF68" s="201"/>
      <c r="FG68" s="201"/>
      <c r="FH68" s="201"/>
      <c r="FI68" s="201"/>
      <c r="FJ68" s="201"/>
      <c r="FK68" s="201"/>
      <c r="FL68" s="201"/>
      <c r="FM68" s="201"/>
      <c r="FN68" s="201"/>
      <c r="FO68" s="201"/>
      <c r="FP68" s="201"/>
    </row>
    <row r="69" spans="1:172" ht="12.75">
      <c r="A69" s="213"/>
      <c r="B69" s="213" t="s">
        <v>317</v>
      </c>
      <c r="C69" s="213" t="s">
        <v>711</v>
      </c>
      <c r="D69" s="213" t="s">
        <v>643</v>
      </c>
      <c r="E69" s="213" t="s">
        <v>261</v>
      </c>
      <c r="F69" s="213"/>
      <c r="G69" s="218" t="s">
        <v>655</v>
      </c>
      <c r="H69" s="213" t="s">
        <v>604</v>
      </c>
      <c r="I69" s="218" t="s">
        <v>655</v>
      </c>
      <c r="BE69" s="201"/>
      <c r="BF69" s="201"/>
      <c r="BG69" s="201"/>
      <c r="BH69" s="201"/>
      <c r="BI69" s="201"/>
      <c r="BJ69" s="201"/>
      <c r="BK69" s="201"/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1"/>
      <c r="CJ69" s="201"/>
      <c r="CK69" s="201"/>
      <c r="CL69" s="201"/>
      <c r="CM69" s="201"/>
      <c r="CN69" s="201"/>
      <c r="CO69" s="201"/>
      <c r="CP69" s="201"/>
      <c r="CQ69" s="201"/>
      <c r="CR69" s="201"/>
      <c r="CS69" s="201"/>
      <c r="CT69" s="201"/>
      <c r="CU69" s="201"/>
      <c r="CV69" s="201"/>
      <c r="CW69" s="201"/>
      <c r="CX69" s="201"/>
      <c r="CY69" s="201"/>
      <c r="CZ69" s="201"/>
      <c r="DA69" s="201"/>
      <c r="DB69" s="201"/>
      <c r="DC69" s="201"/>
      <c r="DD69" s="201"/>
      <c r="DE69" s="201"/>
      <c r="DF69" s="201"/>
      <c r="DG69" s="201"/>
      <c r="DH69" s="201"/>
      <c r="DI69" s="201"/>
      <c r="DJ69" s="201"/>
      <c r="DK69" s="201"/>
      <c r="DL69" s="201"/>
      <c r="DM69" s="201"/>
      <c r="DN69" s="201"/>
      <c r="DO69" s="201"/>
      <c r="DP69" s="201"/>
      <c r="DQ69" s="201"/>
      <c r="DR69" s="201"/>
      <c r="DS69" s="201"/>
      <c r="DT69" s="201"/>
      <c r="DU69" s="201"/>
      <c r="DV69" s="201"/>
      <c r="DW69" s="201"/>
      <c r="DX69" s="201"/>
      <c r="DY69" s="201"/>
      <c r="DZ69" s="201"/>
      <c r="EA69" s="201"/>
      <c r="EB69" s="201"/>
      <c r="EC69" s="201"/>
      <c r="ED69" s="201"/>
      <c r="EE69" s="201"/>
      <c r="EF69" s="201"/>
      <c r="EG69" s="201"/>
      <c r="EH69" s="201"/>
      <c r="EI69" s="201"/>
      <c r="EJ69" s="201"/>
      <c r="EK69" s="201"/>
      <c r="EL69" s="201"/>
      <c r="EM69" s="201"/>
      <c r="EN69" s="201"/>
      <c r="EO69" s="201"/>
      <c r="EP69" s="201"/>
      <c r="EQ69" s="201"/>
      <c r="ER69" s="201"/>
      <c r="ES69" s="201"/>
      <c r="ET69" s="201"/>
      <c r="EU69" s="201"/>
      <c r="EV69" s="201"/>
      <c r="EW69" s="201"/>
      <c r="EX69" s="201"/>
      <c r="EY69" s="201"/>
      <c r="EZ69" s="201"/>
      <c r="FA69" s="201"/>
      <c r="FB69" s="201"/>
      <c r="FC69" s="201"/>
      <c r="FD69" s="201"/>
      <c r="FE69" s="201"/>
      <c r="FF69" s="201"/>
      <c r="FG69" s="201"/>
      <c r="FH69" s="201"/>
      <c r="FI69" s="201"/>
      <c r="FJ69" s="201"/>
      <c r="FK69" s="201"/>
      <c r="FL69" s="201"/>
      <c r="FM69" s="201"/>
      <c r="FN69" s="201"/>
      <c r="FO69" s="201"/>
      <c r="FP69" s="201"/>
    </row>
    <row r="70" spans="1:172" ht="12.75">
      <c r="A70" s="214"/>
      <c r="B70" s="214"/>
      <c r="C70" s="213" t="s">
        <v>712</v>
      </c>
      <c r="D70" s="214" t="s">
        <v>646</v>
      </c>
      <c r="E70" s="214"/>
      <c r="F70" s="214"/>
      <c r="G70" s="219"/>
      <c r="H70" s="214"/>
      <c r="I70" s="214"/>
      <c r="BE70" s="201"/>
      <c r="BF70" s="201"/>
      <c r="BG70" s="201"/>
      <c r="BH70" s="201"/>
      <c r="BI70" s="201"/>
      <c r="BJ70" s="201"/>
      <c r="BK70" s="201"/>
      <c r="BL70" s="201"/>
      <c r="BM70" s="201"/>
      <c r="BN70" s="201"/>
      <c r="BO70" s="201"/>
      <c r="BP70" s="201"/>
      <c r="BQ70" s="201"/>
      <c r="BR70" s="201"/>
      <c r="BS70" s="201"/>
      <c r="BT70" s="201"/>
      <c r="BU70" s="201"/>
      <c r="BV70" s="201"/>
      <c r="BW70" s="201"/>
      <c r="BX70" s="201"/>
      <c r="BY70" s="201"/>
      <c r="BZ70" s="201"/>
      <c r="CA70" s="201"/>
      <c r="CB70" s="201"/>
      <c r="CC70" s="201"/>
      <c r="CD70" s="201"/>
      <c r="CE70" s="201"/>
      <c r="CF70" s="201"/>
      <c r="CG70" s="201"/>
      <c r="CH70" s="201"/>
      <c r="CI70" s="201"/>
      <c r="CJ70" s="201"/>
      <c r="CK70" s="201"/>
      <c r="CL70" s="201"/>
      <c r="CM70" s="201"/>
      <c r="CN70" s="201"/>
      <c r="CO70" s="201"/>
      <c r="CP70" s="201"/>
      <c r="CQ70" s="201"/>
      <c r="CR70" s="201"/>
      <c r="CS70" s="201"/>
      <c r="CT70" s="201"/>
      <c r="CU70" s="201"/>
      <c r="CV70" s="201"/>
      <c r="CW70" s="201"/>
      <c r="CX70" s="201"/>
      <c r="CY70" s="201"/>
      <c r="CZ70" s="201"/>
      <c r="DA70" s="201"/>
      <c r="DB70" s="201"/>
      <c r="DC70" s="201"/>
      <c r="DD70" s="201"/>
      <c r="DE70" s="201"/>
      <c r="DF70" s="201"/>
      <c r="DG70" s="201"/>
      <c r="DH70" s="201"/>
      <c r="DI70" s="201"/>
      <c r="DJ70" s="201"/>
      <c r="DK70" s="201"/>
      <c r="DL70" s="201"/>
      <c r="DM70" s="201"/>
      <c r="DN70" s="201"/>
      <c r="DO70" s="201"/>
      <c r="DP70" s="201"/>
      <c r="DQ70" s="201"/>
      <c r="DR70" s="201"/>
      <c r="DS70" s="201"/>
      <c r="DT70" s="201"/>
      <c r="DU70" s="201"/>
      <c r="DV70" s="201"/>
      <c r="DW70" s="201"/>
      <c r="DX70" s="201"/>
      <c r="DY70" s="201"/>
      <c r="DZ70" s="201"/>
      <c r="EA70" s="201"/>
      <c r="EB70" s="201"/>
      <c r="EC70" s="201"/>
      <c r="ED70" s="201"/>
      <c r="EE70" s="201"/>
      <c r="EF70" s="201"/>
      <c r="EG70" s="201"/>
      <c r="EH70" s="201"/>
      <c r="EI70" s="201"/>
      <c r="EJ70" s="201"/>
      <c r="EK70" s="201"/>
      <c r="EL70" s="201"/>
      <c r="EM70" s="201"/>
      <c r="EN70" s="201"/>
      <c r="EO70" s="201"/>
      <c r="EP70" s="201"/>
      <c r="EQ70" s="201"/>
      <c r="ER70" s="201"/>
      <c r="ES70" s="201"/>
      <c r="ET70" s="201"/>
      <c r="EU70" s="201"/>
      <c r="EV70" s="201"/>
      <c r="EW70" s="201"/>
      <c r="EX70" s="201"/>
      <c r="EY70" s="201"/>
      <c r="EZ70" s="201"/>
      <c r="FA70" s="201"/>
      <c r="FB70" s="201"/>
      <c r="FC70" s="201"/>
      <c r="FD70" s="201"/>
      <c r="FE70" s="201"/>
      <c r="FF70" s="201"/>
      <c r="FG70" s="201"/>
      <c r="FH70" s="201"/>
      <c r="FI70" s="201"/>
      <c r="FJ70" s="201"/>
      <c r="FK70" s="201"/>
      <c r="FL70" s="201"/>
      <c r="FM70" s="201"/>
      <c r="FN70" s="201"/>
      <c r="FO70" s="201"/>
      <c r="FP70" s="201"/>
    </row>
    <row r="71" spans="1:172" ht="12.75">
      <c r="A71" s="212"/>
      <c r="B71" s="212"/>
      <c r="C71" s="212" t="s">
        <v>713</v>
      </c>
      <c r="D71" s="212"/>
      <c r="E71" s="212"/>
      <c r="F71" s="212"/>
      <c r="G71" s="215" t="s">
        <v>314</v>
      </c>
      <c r="H71" s="212"/>
      <c r="I71" s="212"/>
      <c r="BE71" s="201"/>
      <c r="BF71" s="201"/>
      <c r="BG71" s="201"/>
      <c r="BH71" s="201"/>
      <c r="BI71" s="201"/>
      <c r="BJ71" s="201"/>
      <c r="BK71" s="201"/>
      <c r="BL71" s="201"/>
      <c r="BM71" s="201"/>
      <c r="BN71" s="201"/>
      <c r="BO71" s="201"/>
      <c r="BP71" s="201"/>
      <c r="BQ71" s="201"/>
      <c r="BR71" s="201"/>
      <c r="BS71" s="201"/>
      <c r="BT71" s="201"/>
      <c r="BU71" s="201"/>
      <c r="BV71" s="201"/>
      <c r="BW71" s="201"/>
      <c r="BX71" s="201"/>
      <c r="BY71" s="201"/>
      <c r="BZ71" s="201"/>
      <c r="CA71" s="201"/>
      <c r="CB71" s="201"/>
      <c r="CC71" s="201"/>
      <c r="CD71" s="201"/>
      <c r="CE71" s="201"/>
      <c r="CF71" s="201"/>
      <c r="CG71" s="201"/>
      <c r="CH71" s="201"/>
      <c r="CI71" s="201"/>
      <c r="CJ71" s="201"/>
      <c r="CK71" s="201"/>
      <c r="CL71" s="201"/>
      <c r="CM71" s="201"/>
      <c r="CN71" s="201"/>
      <c r="CO71" s="201"/>
      <c r="CP71" s="201"/>
      <c r="CQ71" s="201"/>
      <c r="CR71" s="201"/>
      <c r="CS71" s="201"/>
      <c r="CT71" s="201"/>
      <c r="CU71" s="201"/>
      <c r="CV71" s="201"/>
      <c r="CW71" s="201"/>
      <c r="CX71" s="201"/>
      <c r="CY71" s="201"/>
      <c r="CZ71" s="201"/>
      <c r="DA71" s="201"/>
      <c r="DB71" s="201"/>
      <c r="DC71" s="201"/>
      <c r="DD71" s="201"/>
      <c r="DE71" s="201"/>
      <c r="DF71" s="201"/>
      <c r="DG71" s="201"/>
      <c r="DH71" s="201"/>
      <c r="DI71" s="201"/>
      <c r="DJ71" s="201"/>
      <c r="DK71" s="201"/>
      <c r="DL71" s="201"/>
      <c r="DM71" s="201"/>
      <c r="DN71" s="201"/>
      <c r="DO71" s="201"/>
      <c r="DP71" s="201"/>
      <c r="DQ71" s="201"/>
      <c r="DR71" s="201"/>
      <c r="DS71" s="201"/>
      <c r="DT71" s="201"/>
      <c r="DU71" s="201"/>
      <c r="DV71" s="201"/>
      <c r="DW71" s="201"/>
      <c r="DX71" s="201"/>
      <c r="DY71" s="201"/>
      <c r="DZ71" s="201"/>
      <c r="EA71" s="201"/>
      <c r="EB71" s="201"/>
      <c r="EC71" s="201"/>
      <c r="ED71" s="201"/>
      <c r="EE71" s="201"/>
      <c r="EF71" s="201"/>
      <c r="EG71" s="201"/>
      <c r="EH71" s="201"/>
      <c r="EI71" s="201"/>
      <c r="EJ71" s="201"/>
      <c r="EK71" s="201"/>
      <c r="EL71" s="201"/>
      <c r="EM71" s="201"/>
      <c r="EN71" s="201"/>
      <c r="EO71" s="201"/>
      <c r="EP71" s="201"/>
      <c r="EQ71" s="201"/>
      <c r="ER71" s="201"/>
      <c r="ES71" s="201"/>
      <c r="ET71" s="201"/>
      <c r="EU71" s="201"/>
      <c r="EV71" s="201"/>
      <c r="EW71" s="201"/>
      <c r="EX71" s="201"/>
      <c r="EY71" s="201"/>
      <c r="EZ71" s="201"/>
      <c r="FA71" s="201"/>
      <c r="FB71" s="201"/>
      <c r="FC71" s="201"/>
      <c r="FD71" s="201"/>
      <c r="FE71" s="201"/>
      <c r="FF71" s="201"/>
      <c r="FG71" s="201"/>
      <c r="FH71" s="201"/>
      <c r="FI71" s="201"/>
      <c r="FJ71" s="201"/>
      <c r="FK71" s="201"/>
      <c r="FL71" s="201"/>
      <c r="FM71" s="201"/>
      <c r="FN71" s="201"/>
      <c r="FO71" s="201"/>
      <c r="FP71" s="201"/>
    </row>
    <row r="72" spans="1:172" ht="12.75">
      <c r="A72" s="213" t="s">
        <v>708</v>
      </c>
      <c r="B72" s="218" t="s">
        <v>707</v>
      </c>
      <c r="C72" s="213" t="s">
        <v>714</v>
      </c>
      <c r="D72" s="213" t="s">
        <v>715</v>
      </c>
      <c r="E72" s="213">
        <v>6.7</v>
      </c>
      <c r="F72" s="213" t="s">
        <v>703</v>
      </c>
      <c r="G72" s="218" t="s">
        <v>426</v>
      </c>
      <c r="H72" s="218" t="s">
        <v>600</v>
      </c>
      <c r="I72" s="213" t="s">
        <v>429</v>
      </c>
      <c r="BE72" s="201"/>
      <c r="BF72" s="201"/>
      <c r="BG72" s="201"/>
      <c r="BH72" s="201"/>
      <c r="BI72" s="201"/>
      <c r="BJ72" s="201"/>
      <c r="BK72" s="201"/>
      <c r="BL72" s="201"/>
      <c r="BM72" s="201"/>
      <c r="BN72" s="201"/>
      <c r="BO72" s="201"/>
      <c r="BP72" s="201"/>
      <c r="BQ72" s="201"/>
      <c r="BR72" s="201"/>
      <c r="BS72" s="201"/>
      <c r="BT72" s="201"/>
      <c r="BU72" s="201"/>
      <c r="BV72" s="201"/>
      <c r="BW72" s="201"/>
      <c r="BX72" s="201"/>
      <c r="BY72" s="201"/>
      <c r="BZ72" s="201"/>
      <c r="CA72" s="201"/>
      <c r="CB72" s="201"/>
      <c r="CC72" s="201"/>
      <c r="CD72" s="201"/>
      <c r="CE72" s="201"/>
      <c r="CF72" s="201"/>
      <c r="CG72" s="201"/>
      <c r="CH72" s="201"/>
      <c r="CI72" s="201"/>
      <c r="CJ72" s="201"/>
      <c r="CK72" s="201"/>
      <c r="CL72" s="201"/>
      <c r="CM72" s="201"/>
      <c r="CN72" s="201"/>
      <c r="CO72" s="201"/>
      <c r="CP72" s="201"/>
      <c r="CQ72" s="201"/>
      <c r="CR72" s="201"/>
      <c r="CS72" s="201"/>
      <c r="CT72" s="201"/>
      <c r="CU72" s="201"/>
      <c r="CV72" s="201"/>
      <c r="CW72" s="201"/>
      <c r="CX72" s="201"/>
      <c r="CY72" s="201"/>
      <c r="CZ72" s="201"/>
      <c r="DA72" s="201"/>
      <c r="DB72" s="201"/>
      <c r="DC72" s="201"/>
      <c r="DD72" s="201"/>
      <c r="DE72" s="201"/>
      <c r="DF72" s="201"/>
      <c r="DG72" s="201"/>
      <c r="DH72" s="201"/>
      <c r="DI72" s="201"/>
      <c r="DJ72" s="201"/>
      <c r="DK72" s="201"/>
      <c r="DL72" s="201"/>
      <c r="DM72" s="201"/>
      <c r="DN72" s="201"/>
      <c r="DO72" s="201"/>
      <c r="DP72" s="201"/>
      <c r="DQ72" s="201"/>
      <c r="DR72" s="201"/>
      <c r="DS72" s="201"/>
      <c r="DT72" s="201"/>
      <c r="DU72" s="201"/>
      <c r="DV72" s="201"/>
      <c r="DW72" s="201"/>
      <c r="DX72" s="201"/>
      <c r="DY72" s="201"/>
      <c r="DZ72" s="201"/>
      <c r="EA72" s="201"/>
      <c r="EB72" s="201"/>
      <c r="EC72" s="201"/>
      <c r="ED72" s="201"/>
      <c r="EE72" s="201"/>
      <c r="EF72" s="201"/>
      <c r="EG72" s="201"/>
      <c r="EH72" s="201"/>
      <c r="EI72" s="201"/>
      <c r="EJ72" s="201"/>
      <c r="EK72" s="201"/>
      <c r="EL72" s="201"/>
      <c r="EM72" s="201"/>
      <c r="EN72" s="201"/>
      <c r="EO72" s="201"/>
      <c r="EP72" s="201"/>
      <c r="EQ72" s="201"/>
      <c r="ER72" s="201"/>
      <c r="ES72" s="201"/>
      <c r="ET72" s="201"/>
      <c r="EU72" s="201"/>
      <c r="EV72" s="201"/>
      <c r="EW72" s="201"/>
      <c r="EX72" s="201"/>
      <c r="EY72" s="201"/>
      <c r="EZ72" s="201"/>
      <c r="FA72" s="201"/>
      <c r="FB72" s="201"/>
      <c r="FC72" s="201"/>
      <c r="FD72" s="201"/>
      <c r="FE72" s="201"/>
      <c r="FF72" s="201"/>
      <c r="FG72" s="201"/>
      <c r="FH72" s="201"/>
      <c r="FI72" s="201"/>
      <c r="FJ72" s="201"/>
      <c r="FK72" s="201"/>
      <c r="FL72" s="201"/>
      <c r="FM72" s="201"/>
      <c r="FN72" s="201"/>
      <c r="FO72" s="201"/>
      <c r="FP72" s="201"/>
    </row>
    <row r="73" spans="1:172" ht="12.75">
      <c r="A73" s="213"/>
      <c r="B73" s="213" t="s">
        <v>317</v>
      </c>
      <c r="C73" s="213" t="s">
        <v>716</v>
      </c>
      <c r="D73" s="213" t="s">
        <v>717</v>
      </c>
      <c r="E73" s="213" t="s">
        <v>261</v>
      </c>
      <c r="F73" s="213"/>
      <c r="G73" s="218" t="s">
        <v>253</v>
      </c>
      <c r="H73" s="213" t="s">
        <v>604</v>
      </c>
      <c r="I73" s="218" t="s">
        <v>384</v>
      </c>
      <c r="BE73" s="201"/>
      <c r="BF73" s="201"/>
      <c r="BG73" s="201"/>
      <c r="BH73" s="201"/>
      <c r="BI73" s="201"/>
      <c r="BJ73" s="201"/>
      <c r="BK73" s="201"/>
      <c r="BL73" s="201"/>
      <c r="BM73" s="201"/>
      <c r="BN73" s="201"/>
      <c r="BO73" s="201"/>
      <c r="BP73" s="201"/>
      <c r="BQ73" s="201"/>
      <c r="BR73" s="201"/>
      <c r="BS73" s="201"/>
      <c r="BT73" s="201"/>
      <c r="BU73" s="201"/>
      <c r="BV73" s="201"/>
      <c r="BW73" s="201"/>
      <c r="BX73" s="201"/>
      <c r="BY73" s="201"/>
      <c r="BZ73" s="201"/>
      <c r="CA73" s="201"/>
      <c r="CB73" s="201"/>
      <c r="CC73" s="201"/>
      <c r="CD73" s="201"/>
      <c r="CE73" s="201"/>
      <c r="CF73" s="201"/>
      <c r="CG73" s="201"/>
      <c r="CH73" s="201"/>
      <c r="CI73" s="201"/>
      <c r="CJ73" s="201"/>
      <c r="CK73" s="201"/>
      <c r="CL73" s="201"/>
      <c r="CM73" s="201"/>
      <c r="CN73" s="201"/>
      <c r="CO73" s="201"/>
      <c r="CP73" s="201"/>
      <c r="CQ73" s="201"/>
      <c r="CR73" s="201"/>
      <c r="CS73" s="201"/>
      <c r="CT73" s="201"/>
      <c r="CU73" s="201"/>
      <c r="CV73" s="201"/>
      <c r="CW73" s="201"/>
      <c r="CX73" s="201"/>
      <c r="CY73" s="201"/>
      <c r="CZ73" s="201"/>
      <c r="DA73" s="201"/>
      <c r="DB73" s="201"/>
      <c r="DC73" s="201"/>
      <c r="DD73" s="201"/>
      <c r="DE73" s="201"/>
      <c r="DF73" s="201"/>
      <c r="DG73" s="201"/>
      <c r="DH73" s="201"/>
      <c r="DI73" s="201"/>
      <c r="DJ73" s="201"/>
      <c r="DK73" s="201"/>
      <c r="DL73" s="201"/>
      <c r="DM73" s="201"/>
      <c r="DN73" s="201"/>
      <c r="DO73" s="201"/>
      <c r="DP73" s="201"/>
      <c r="DQ73" s="201"/>
      <c r="DR73" s="201"/>
      <c r="DS73" s="201"/>
      <c r="DT73" s="201"/>
      <c r="DU73" s="201"/>
      <c r="DV73" s="201"/>
      <c r="DW73" s="201"/>
      <c r="DX73" s="201"/>
      <c r="DY73" s="201"/>
      <c r="DZ73" s="201"/>
      <c r="EA73" s="201"/>
      <c r="EB73" s="201"/>
      <c r="EC73" s="201"/>
      <c r="ED73" s="201"/>
      <c r="EE73" s="201"/>
      <c r="EF73" s="201"/>
      <c r="EG73" s="201"/>
      <c r="EH73" s="201"/>
      <c r="EI73" s="201"/>
      <c r="EJ73" s="201"/>
      <c r="EK73" s="201"/>
      <c r="EL73" s="201"/>
      <c r="EM73" s="201"/>
      <c r="EN73" s="201"/>
      <c r="EO73" s="201"/>
      <c r="EP73" s="201"/>
      <c r="EQ73" s="201"/>
      <c r="ER73" s="201"/>
      <c r="ES73" s="201"/>
      <c r="ET73" s="201"/>
      <c r="EU73" s="201"/>
      <c r="EV73" s="201"/>
      <c r="EW73" s="201"/>
      <c r="EX73" s="201"/>
      <c r="EY73" s="201"/>
      <c r="EZ73" s="201"/>
      <c r="FA73" s="201"/>
      <c r="FB73" s="201"/>
      <c r="FC73" s="201"/>
      <c r="FD73" s="201"/>
      <c r="FE73" s="201"/>
      <c r="FF73" s="201"/>
      <c r="FG73" s="201"/>
      <c r="FH73" s="201"/>
      <c r="FI73" s="201"/>
      <c r="FJ73" s="201"/>
      <c r="FK73" s="201"/>
      <c r="FL73" s="201"/>
      <c r="FM73" s="201"/>
      <c r="FN73" s="201"/>
      <c r="FO73" s="201"/>
      <c r="FP73" s="201"/>
    </row>
    <row r="74" spans="1:172" ht="12.75">
      <c r="A74" s="214"/>
      <c r="B74" s="214"/>
      <c r="C74" s="214" t="s">
        <v>468</v>
      </c>
      <c r="D74" s="214"/>
      <c r="E74" s="214"/>
      <c r="F74" s="214"/>
      <c r="G74" s="219" t="s">
        <v>384</v>
      </c>
      <c r="H74" s="214"/>
      <c r="I74" s="214"/>
      <c r="BE74" s="201"/>
      <c r="BF74" s="201"/>
      <c r="BG74" s="201"/>
      <c r="BH74" s="201"/>
      <c r="BI74" s="201"/>
      <c r="BJ74" s="201"/>
      <c r="BK74" s="201"/>
      <c r="BL74" s="201"/>
      <c r="BM74" s="201"/>
      <c r="BN74" s="201"/>
      <c r="BO74" s="201"/>
      <c r="BP74" s="201"/>
      <c r="BQ74" s="201"/>
      <c r="BR74" s="201"/>
      <c r="BS74" s="201"/>
      <c r="BT74" s="201"/>
      <c r="BU74" s="201"/>
      <c r="BV74" s="201"/>
      <c r="BW74" s="201"/>
      <c r="BX74" s="201"/>
      <c r="BY74" s="201"/>
      <c r="BZ74" s="201"/>
      <c r="CA74" s="201"/>
      <c r="CB74" s="201"/>
      <c r="CC74" s="201"/>
      <c r="CD74" s="201"/>
      <c r="CE74" s="201"/>
      <c r="CF74" s="201"/>
      <c r="CG74" s="201"/>
      <c r="CH74" s="201"/>
      <c r="CI74" s="201"/>
      <c r="CJ74" s="201"/>
      <c r="CK74" s="201"/>
      <c r="CL74" s="201"/>
      <c r="CM74" s="201"/>
      <c r="CN74" s="201"/>
      <c r="CO74" s="201"/>
      <c r="CP74" s="201"/>
      <c r="CQ74" s="201"/>
      <c r="CR74" s="201"/>
      <c r="CS74" s="201"/>
      <c r="CT74" s="201"/>
      <c r="CU74" s="201"/>
      <c r="CV74" s="201"/>
      <c r="CW74" s="201"/>
      <c r="CX74" s="201"/>
      <c r="CY74" s="201"/>
      <c r="CZ74" s="201"/>
      <c r="DA74" s="201"/>
      <c r="DB74" s="201"/>
      <c r="DC74" s="201"/>
      <c r="DD74" s="201"/>
      <c r="DE74" s="201"/>
      <c r="DF74" s="201"/>
      <c r="DG74" s="201"/>
      <c r="DH74" s="201"/>
      <c r="DI74" s="201"/>
      <c r="DJ74" s="201"/>
      <c r="DK74" s="201"/>
      <c r="DL74" s="201"/>
      <c r="DM74" s="201"/>
      <c r="DN74" s="201"/>
      <c r="DO74" s="201"/>
      <c r="DP74" s="201"/>
      <c r="DQ74" s="201"/>
      <c r="DR74" s="201"/>
      <c r="DS74" s="201"/>
      <c r="DT74" s="201"/>
      <c r="DU74" s="201"/>
      <c r="DV74" s="201"/>
      <c r="DW74" s="201"/>
      <c r="DX74" s="201"/>
      <c r="DY74" s="201"/>
      <c r="DZ74" s="201"/>
      <c r="EA74" s="201"/>
      <c r="EB74" s="201"/>
      <c r="EC74" s="201"/>
      <c r="ED74" s="201"/>
      <c r="EE74" s="201"/>
      <c r="EF74" s="201"/>
      <c r="EG74" s="201"/>
      <c r="EH74" s="201"/>
      <c r="EI74" s="201"/>
      <c r="EJ74" s="201"/>
      <c r="EK74" s="201"/>
      <c r="EL74" s="201"/>
      <c r="EM74" s="201"/>
      <c r="EN74" s="201"/>
      <c r="EO74" s="201"/>
      <c r="EP74" s="201"/>
      <c r="EQ74" s="201"/>
      <c r="ER74" s="201"/>
      <c r="ES74" s="201"/>
      <c r="ET74" s="201"/>
      <c r="EU74" s="201"/>
      <c r="EV74" s="201"/>
      <c r="EW74" s="201"/>
      <c r="EX74" s="201"/>
      <c r="EY74" s="201"/>
      <c r="EZ74" s="201"/>
      <c r="FA74" s="201"/>
      <c r="FB74" s="201"/>
      <c r="FC74" s="201"/>
      <c r="FD74" s="201"/>
      <c r="FE74" s="201"/>
      <c r="FF74" s="201"/>
      <c r="FG74" s="201"/>
      <c r="FH74" s="201"/>
      <c r="FI74" s="201"/>
      <c r="FJ74" s="201"/>
      <c r="FK74" s="201"/>
      <c r="FL74" s="201"/>
      <c r="FM74" s="201"/>
      <c r="FN74" s="201"/>
      <c r="FO74" s="201"/>
      <c r="FP74" s="201"/>
    </row>
    <row r="75" spans="1:172" ht="12.75">
      <c r="A75" s="212"/>
      <c r="B75" s="212"/>
      <c r="C75" s="212"/>
      <c r="D75" s="212"/>
      <c r="E75" s="212"/>
      <c r="F75" s="212"/>
      <c r="G75" s="212"/>
      <c r="H75" s="212"/>
      <c r="I75" s="212"/>
      <c r="BE75" s="201"/>
      <c r="BF75" s="201"/>
      <c r="BG75" s="201"/>
      <c r="BH75" s="201"/>
      <c r="BI75" s="201"/>
      <c r="BJ75" s="201"/>
      <c r="BK75" s="201"/>
      <c r="BL75" s="201"/>
      <c r="BM75" s="201"/>
      <c r="BN75" s="201"/>
      <c r="BO75" s="201"/>
      <c r="BP75" s="201"/>
      <c r="BQ75" s="201"/>
      <c r="BR75" s="201"/>
      <c r="BS75" s="201"/>
      <c r="BT75" s="201"/>
      <c r="BU75" s="201"/>
      <c r="BV75" s="201"/>
      <c r="BW75" s="201"/>
      <c r="BX75" s="201"/>
      <c r="BY75" s="201"/>
      <c r="BZ75" s="201"/>
      <c r="CA75" s="201"/>
      <c r="CB75" s="201"/>
      <c r="CC75" s="201"/>
      <c r="CD75" s="201"/>
      <c r="CE75" s="201"/>
      <c r="CF75" s="201"/>
      <c r="CG75" s="201"/>
      <c r="CH75" s="201"/>
      <c r="CI75" s="201"/>
      <c r="CJ75" s="201"/>
      <c r="CK75" s="201"/>
      <c r="CL75" s="201"/>
      <c r="CM75" s="201"/>
      <c r="CN75" s="201"/>
      <c r="CO75" s="201"/>
      <c r="CP75" s="201"/>
      <c r="CQ75" s="201"/>
      <c r="CR75" s="201"/>
      <c r="CS75" s="201"/>
      <c r="CT75" s="201"/>
      <c r="CU75" s="201"/>
      <c r="CV75" s="201"/>
      <c r="CW75" s="201"/>
      <c r="CX75" s="201"/>
      <c r="CY75" s="201"/>
      <c r="CZ75" s="201"/>
      <c r="DA75" s="201"/>
      <c r="DB75" s="201"/>
      <c r="DC75" s="201"/>
      <c r="DD75" s="201"/>
      <c r="DE75" s="201"/>
      <c r="DF75" s="201"/>
      <c r="DG75" s="201"/>
      <c r="DH75" s="201"/>
      <c r="DI75" s="201"/>
      <c r="DJ75" s="201"/>
      <c r="DK75" s="201"/>
      <c r="DL75" s="201"/>
      <c r="DM75" s="201"/>
      <c r="DN75" s="201"/>
      <c r="DO75" s="201"/>
      <c r="DP75" s="201"/>
      <c r="DQ75" s="201"/>
      <c r="DR75" s="201"/>
      <c r="DS75" s="201"/>
      <c r="DT75" s="201"/>
      <c r="DU75" s="201"/>
      <c r="DV75" s="201"/>
      <c r="DW75" s="201"/>
      <c r="DX75" s="201"/>
      <c r="DY75" s="201"/>
      <c r="DZ75" s="201"/>
      <c r="EA75" s="201"/>
      <c r="EB75" s="201"/>
      <c r="EC75" s="201"/>
      <c r="ED75" s="201"/>
      <c r="EE75" s="201"/>
      <c r="EF75" s="201"/>
      <c r="EG75" s="201"/>
      <c r="EH75" s="201"/>
      <c r="EI75" s="201"/>
      <c r="EJ75" s="201"/>
      <c r="EK75" s="201"/>
      <c r="EL75" s="201"/>
      <c r="EM75" s="201"/>
      <c r="EN75" s="201"/>
      <c r="EO75" s="201"/>
      <c r="EP75" s="201"/>
      <c r="EQ75" s="201"/>
      <c r="ER75" s="201"/>
      <c r="ES75" s="201"/>
      <c r="ET75" s="201"/>
      <c r="EU75" s="201"/>
      <c r="EV75" s="201"/>
      <c r="EW75" s="201"/>
      <c r="EX75" s="201"/>
      <c r="EY75" s="201"/>
      <c r="EZ75" s="201"/>
      <c r="FA75" s="201"/>
      <c r="FB75" s="201"/>
      <c r="FC75" s="201"/>
      <c r="FD75" s="201"/>
      <c r="FE75" s="201"/>
      <c r="FF75" s="201"/>
      <c r="FG75" s="201"/>
      <c r="FH75" s="201"/>
      <c r="FI75" s="201"/>
      <c r="FJ75" s="201"/>
      <c r="FK75" s="201"/>
      <c r="FL75" s="201"/>
      <c r="FM75" s="201"/>
      <c r="FN75" s="201"/>
      <c r="FO75" s="201"/>
      <c r="FP75" s="201"/>
    </row>
    <row r="76" spans="1:9" ht="12.75">
      <c r="A76" s="213" t="s">
        <v>692</v>
      </c>
      <c r="B76" s="213" t="s">
        <v>279</v>
      </c>
      <c r="C76" s="213" t="s">
        <v>298</v>
      </c>
      <c r="D76" s="213" t="s">
        <v>648</v>
      </c>
      <c r="E76" s="222">
        <v>34.1</v>
      </c>
      <c r="F76" s="218" t="s">
        <v>718</v>
      </c>
      <c r="G76" s="213" t="s">
        <v>458</v>
      </c>
      <c r="H76" s="240">
        <v>4</v>
      </c>
      <c r="I76" s="213" t="s">
        <v>436</v>
      </c>
    </row>
    <row r="77" spans="1:9" ht="12.75">
      <c r="A77" s="213" t="s">
        <v>437</v>
      </c>
      <c r="B77" s="213" t="s">
        <v>283</v>
      </c>
      <c r="C77" s="213" t="s">
        <v>527</v>
      </c>
      <c r="D77" s="213"/>
      <c r="E77" s="213" t="s">
        <v>261</v>
      </c>
      <c r="F77" s="213"/>
      <c r="G77" s="213" t="s">
        <v>460</v>
      </c>
      <c r="H77" s="213" t="s">
        <v>604</v>
      </c>
      <c r="I77" s="213" t="s">
        <v>460</v>
      </c>
    </row>
    <row r="78" spans="1:9" ht="12.75">
      <c r="A78" s="214"/>
      <c r="B78" s="214"/>
      <c r="C78" s="214"/>
      <c r="D78" s="214"/>
      <c r="E78" s="214"/>
      <c r="F78" s="214"/>
      <c r="G78" s="214"/>
      <c r="H78" s="214"/>
      <c r="I78" s="214"/>
    </row>
    <row r="79" spans="1:9" ht="12.75">
      <c r="A79" s="212"/>
      <c r="B79" s="212"/>
      <c r="C79" s="212"/>
      <c r="D79" s="212"/>
      <c r="E79" s="212"/>
      <c r="F79" s="212"/>
      <c r="G79" s="212"/>
      <c r="H79" s="212"/>
      <c r="I79" s="212"/>
    </row>
    <row r="80" spans="1:9" ht="12.75">
      <c r="A80" s="213" t="s">
        <v>322</v>
      </c>
      <c r="B80" s="213" t="s">
        <v>262</v>
      </c>
      <c r="C80" s="213" t="s">
        <v>298</v>
      </c>
      <c r="D80" s="213" t="s">
        <v>648</v>
      </c>
      <c r="E80" s="222">
        <v>7.84</v>
      </c>
      <c r="F80" s="218" t="s">
        <v>719</v>
      </c>
      <c r="G80" s="218" t="s">
        <v>720</v>
      </c>
      <c r="H80" s="218" t="s">
        <v>721</v>
      </c>
      <c r="I80" s="240" t="s">
        <v>722</v>
      </c>
    </row>
    <row r="81" spans="1:9" ht="12.75">
      <c r="A81" s="213" t="s">
        <v>282</v>
      </c>
      <c r="B81" s="213" t="s">
        <v>329</v>
      </c>
      <c r="C81" s="213" t="s">
        <v>527</v>
      </c>
      <c r="D81" s="213"/>
      <c r="E81" s="213" t="s">
        <v>252</v>
      </c>
      <c r="F81" s="213"/>
      <c r="G81" s="218" t="s">
        <v>361</v>
      </c>
      <c r="H81" s="213" t="s">
        <v>604</v>
      </c>
      <c r="I81" s="218" t="s">
        <v>361</v>
      </c>
    </row>
    <row r="82" spans="1:9" ht="12.75">
      <c r="A82" s="214"/>
      <c r="B82" s="214"/>
      <c r="C82" s="214"/>
      <c r="D82" s="214"/>
      <c r="E82" s="214"/>
      <c r="F82" s="214"/>
      <c r="G82" s="214"/>
      <c r="H82" s="214"/>
      <c r="I82" s="214"/>
    </row>
    <row r="83" spans="1:9" ht="12.75">
      <c r="A83" s="212"/>
      <c r="B83" s="212"/>
      <c r="C83" s="212"/>
      <c r="D83" s="212"/>
      <c r="E83" s="212"/>
      <c r="F83" s="212"/>
      <c r="G83" s="212"/>
      <c r="H83" s="212"/>
      <c r="I83" s="212"/>
    </row>
    <row r="84" spans="1:9" ht="12.75">
      <c r="A84" s="213" t="s">
        <v>692</v>
      </c>
      <c r="B84" s="213" t="s">
        <v>723</v>
      </c>
      <c r="C84" s="213" t="s">
        <v>724</v>
      </c>
      <c r="D84" s="213" t="s">
        <v>725</v>
      </c>
      <c r="E84" s="222">
        <v>22.5</v>
      </c>
      <c r="F84" s="213" t="s">
        <v>726</v>
      </c>
      <c r="G84" s="213" t="s">
        <v>727</v>
      </c>
      <c r="H84" s="240">
        <v>5</v>
      </c>
      <c r="I84" s="213" t="s">
        <v>467</v>
      </c>
    </row>
    <row r="85" spans="1:9" ht="12.75">
      <c r="A85" s="213" t="s">
        <v>437</v>
      </c>
      <c r="B85" s="213" t="s">
        <v>283</v>
      </c>
      <c r="C85" s="213" t="s">
        <v>728</v>
      </c>
      <c r="D85" s="213"/>
      <c r="E85" s="213" t="s">
        <v>261</v>
      </c>
      <c r="F85" s="213"/>
      <c r="G85" s="213" t="s">
        <v>729</v>
      </c>
      <c r="H85" s="213" t="s">
        <v>604</v>
      </c>
      <c r="I85" s="213" t="s">
        <v>729</v>
      </c>
    </row>
    <row r="86" spans="1:9" ht="12.75">
      <c r="A86" s="214"/>
      <c r="B86" s="214"/>
      <c r="C86" s="214"/>
      <c r="D86" s="214"/>
      <c r="E86" s="214"/>
      <c r="F86" s="214"/>
      <c r="G86" s="214"/>
      <c r="H86" s="214"/>
      <c r="I86" s="214"/>
    </row>
    <row r="87" spans="1:9" ht="12.75">
      <c r="A87" s="212"/>
      <c r="B87" s="212"/>
      <c r="C87" s="212"/>
      <c r="D87" s="212"/>
      <c r="E87" s="212"/>
      <c r="F87" s="212"/>
      <c r="G87" s="212"/>
      <c r="H87" s="212"/>
      <c r="I87" s="212"/>
    </row>
    <row r="88" spans="1:9" ht="12.75">
      <c r="A88" s="213" t="s">
        <v>730</v>
      </c>
      <c r="B88" s="213" t="s">
        <v>731</v>
      </c>
      <c r="C88" s="213" t="s">
        <v>639</v>
      </c>
      <c r="D88" s="213" t="s">
        <v>622</v>
      </c>
      <c r="E88" s="222">
        <v>23.5</v>
      </c>
      <c r="F88" s="218" t="s">
        <v>718</v>
      </c>
      <c r="G88" s="213" t="s">
        <v>732</v>
      </c>
      <c r="H88" s="218" t="s">
        <v>721</v>
      </c>
      <c r="I88" s="218" t="s">
        <v>467</v>
      </c>
    </row>
    <row r="89" spans="1:9" ht="12.75">
      <c r="A89" s="213" t="s">
        <v>452</v>
      </c>
      <c r="B89" s="213" t="s">
        <v>329</v>
      </c>
      <c r="C89" s="213" t="s">
        <v>642</v>
      </c>
      <c r="D89" s="213" t="s">
        <v>626</v>
      </c>
      <c r="E89" s="213" t="s">
        <v>261</v>
      </c>
      <c r="F89" s="213"/>
      <c r="G89" s="213" t="s">
        <v>611</v>
      </c>
      <c r="H89" s="213" t="s">
        <v>604</v>
      </c>
      <c r="I89" s="213" t="s">
        <v>611</v>
      </c>
    </row>
    <row r="90" spans="1:9" ht="12.75">
      <c r="A90" s="214"/>
      <c r="B90" s="214"/>
      <c r="C90" s="214" t="s">
        <v>355</v>
      </c>
      <c r="D90" s="214"/>
      <c r="E90" s="214"/>
      <c r="F90" s="214"/>
      <c r="G90" s="214"/>
      <c r="H90" s="214"/>
      <c r="I90" s="214"/>
    </row>
    <row r="91" spans="1:9" ht="12.75">
      <c r="A91" s="212"/>
      <c r="B91" s="212"/>
      <c r="C91" s="212"/>
      <c r="D91" s="212"/>
      <c r="E91" s="212"/>
      <c r="F91" s="212"/>
      <c r="G91" s="215"/>
      <c r="H91" s="212"/>
      <c r="I91" s="212"/>
    </row>
    <row r="92" spans="1:9" ht="12.75">
      <c r="A92" s="213" t="s">
        <v>733</v>
      </c>
      <c r="B92" s="218" t="s">
        <v>611</v>
      </c>
      <c r="C92" s="213" t="s">
        <v>734</v>
      </c>
      <c r="D92" s="213" t="s">
        <v>735</v>
      </c>
      <c r="E92" s="213">
        <v>20.5</v>
      </c>
      <c r="F92" s="203" t="s">
        <v>686</v>
      </c>
      <c r="G92" s="218" t="s">
        <v>736</v>
      </c>
      <c r="H92" s="218" t="s">
        <v>721</v>
      </c>
      <c r="I92" s="213" t="s">
        <v>737</v>
      </c>
    </row>
    <row r="93" spans="1:9" ht="12.75">
      <c r="A93" s="213" t="s">
        <v>738</v>
      </c>
      <c r="B93" s="213" t="s">
        <v>317</v>
      </c>
      <c r="C93" s="213" t="s">
        <v>739</v>
      </c>
      <c r="D93" s="213" t="s">
        <v>740</v>
      </c>
      <c r="E93" s="213" t="s">
        <v>261</v>
      </c>
      <c r="F93" s="213" t="s">
        <v>741</v>
      </c>
      <c r="G93" s="218" t="s">
        <v>742</v>
      </c>
      <c r="H93" s="213" t="s">
        <v>604</v>
      </c>
      <c r="I93" s="218" t="s">
        <v>742</v>
      </c>
    </row>
    <row r="94" spans="1:9" ht="12.75">
      <c r="A94" s="214"/>
      <c r="B94" s="214"/>
      <c r="C94" s="214"/>
      <c r="D94" s="214"/>
      <c r="E94" s="214"/>
      <c r="F94" s="214"/>
      <c r="G94" s="219"/>
      <c r="H94" s="214"/>
      <c r="I94" s="214"/>
    </row>
    <row r="95" spans="1:9" ht="12.75">
      <c r="A95" s="212"/>
      <c r="B95" s="212"/>
      <c r="C95" s="212"/>
      <c r="D95" s="212"/>
      <c r="E95" s="212"/>
      <c r="F95" s="212"/>
      <c r="G95" s="212"/>
      <c r="H95" s="212"/>
      <c r="I95" s="212"/>
    </row>
    <row r="96" spans="1:9" ht="12.75">
      <c r="A96" s="213" t="s">
        <v>743</v>
      </c>
      <c r="B96" s="213" t="s">
        <v>723</v>
      </c>
      <c r="C96" s="213" t="s">
        <v>724</v>
      </c>
      <c r="D96" s="213" t="s">
        <v>713</v>
      </c>
      <c r="E96" s="222">
        <v>15</v>
      </c>
      <c r="F96" s="213" t="s">
        <v>744</v>
      </c>
      <c r="G96" s="213" t="s">
        <v>547</v>
      </c>
      <c r="H96" s="240">
        <v>5</v>
      </c>
      <c r="I96" s="213" t="s">
        <v>745</v>
      </c>
    </row>
    <row r="97" spans="1:9" ht="12.75">
      <c r="A97" s="213" t="s">
        <v>746</v>
      </c>
      <c r="B97" s="213" t="s">
        <v>283</v>
      </c>
      <c r="C97" s="213" t="s">
        <v>728</v>
      </c>
      <c r="D97" s="213" t="s">
        <v>747</v>
      </c>
      <c r="E97" s="213" t="s">
        <v>252</v>
      </c>
      <c r="F97" s="213"/>
      <c r="G97" s="213" t="s">
        <v>513</v>
      </c>
      <c r="H97" s="213" t="s">
        <v>604</v>
      </c>
      <c r="I97" s="213" t="s">
        <v>547</v>
      </c>
    </row>
    <row r="98" spans="1:9" ht="12.75">
      <c r="A98" s="214"/>
      <c r="B98" s="214"/>
      <c r="C98" s="214"/>
      <c r="D98" s="214"/>
      <c r="E98" s="214"/>
      <c r="F98" s="214"/>
      <c r="G98" s="214"/>
      <c r="H98" s="214"/>
      <c r="I98" s="214"/>
    </row>
    <row r="99" spans="1:9" ht="12.75">
      <c r="A99" s="213"/>
      <c r="B99" s="213"/>
      <c r="C99" s="213"/>
      <c r="D99" s="213"/>
      <c r="E99" s="213"/>
      <c r="F99" s="213"/>
      <c r="G99" s="213"/>
      <c r="H99" s="213"/>
      <c r="I99" s="213"/>
    </row>
    <row r="100" spans="1:9" ht="12.75">
      <c r="A100" s="213" t="s">
        <v>743</v>
      </c>
      <c r="B100" s="213" t="s">
        <v>748</v>
      </c>
      <c r="C100" s="213" t="s">
        <v>298</v>
      </c>
      <c r="D100" s="213" t="s">
        <v>648</v>
      </c>
      <c r="E100" s="222">
        <v>6</v>
      </c>
      <c r="F100" s="213" t="s">
        <v>744</v>
      </c>
      <c r="G100" s="213" t="s">
        <v>547</v>
      </c>
      <c r="H100" s="240">
        <v>5</v>
      </c>
      <c r="I100" s="218" t="s">
        <v>745</v>
      </c>
    </row>
    <row r="101" spans="1:9" ht="12.75">
      <c r="A101" s="213" t="s">
        <v>746</v>
      </c>
      <c r="B101" s="213" t="s">
        <v>283</v>
      </c>
      <c r="C101" s="213" t="s">
        <v>527</v>
      </c>
      <c r="D101" s="213"/>
      <c r="E101" s="213" t="s">
        <v>252</v>
      </c>
      <c r="F101" s="213"/>
      <c r="G101" s="213" t="s">
        <v>513</v>
      </c>
      <c r="H101" s="213" t="s">
        <v>604</v>
      </c>
      <c r="I101" s="213" t="s">
        <v>547</v>
      </c>
    </row>
    <row r="102" spans="1:9" ht="12.75">
      <c r="A102" s="214"/>
      <c r="B102" s="214"/>
      <c r="C102" s="214"/>
      <c r="D102" s="214"/>
      <c r="E102" s="214"/>
      <c r="F102" s="214"/>
      <c r="G102" s="214"/>
      <c r="H102" s="214"/>
      <c r="I102" s="214"/>
    </row>
    <row r="103" spans="1:9" ht="12.75">
      <c r="A103" s="212"/>
      <c r="B103" s="212"/>
      <c r="C103" s="212" t="s">
        <v>749</v>
      </c>
      <c r="D103" s="212" t="s">
        <v>750</v>
      </c>
      <c r="E103" s="212"/>
      <c r="F103" s="212"/>
      <c r="G103" s="215"/>
      <c r="H103" s="212"/>
      <c r="I103" s="212"/>
    </row>
    <row r="104" spans="1:9" ht="12.75">
      <c r="A104" s="213" t="s">
        <v>751</v>
      </c>
      <c r="B104" s="218" t="s">
        <v>613</v>
      </c>
      <c r="C104" s="203" t="s">
        <v>752</v>
      </c>
      <c r="D104" s="213" t="s">
        <v>695</v>
      </c>
      <c r="E104" s="213">
        <v>4.29</v>
      </c>
      <c r="F104" s="213" t="s">
        <v>753</v>
      </c>
      <c r="G104" s="218" t="s">
        <v>754</v>
      </c>
      <c r="H104" s="218" t="s">
        <v>755</v>
      </c>
      <c r="I104" s="213" t="s">
        <v>745</v>
      </c>
    </row>
    <row r="105" spans="1:9" ht="12.75">
      <c r="A105" s="213" t="s">
        <v>452</v>
      </c>
      <c r="B105" s="213" t="s">
        <v>353</v>
      </c>
      <c r="C105" s="213" t="s">
        <v>756</v>
      </c>
      <c r="D105" s="213" t="s">
        <v>757</v>
      </c>
      <c r="E105" s="213" t="s">
        <v>252</v>
      </c>
      <c r="F105" s="213"/>
      <c r="G105" s="218" t="s">
        <v>758</v>
      </c>
      <c r="H105" s="213" t="s">
        <v>604</v>
      </c>
      <c r="I105" s="218" t="s">
        <v>758</v>
      </c>
    </row>
    <row r="106" spans="1:9" ht="12.75">
      <c r="A106" s="244"/>
      <c r="B106" s="214"/>
      <c r="C106" s="214" t="s">
        <v>380</v>
      </c>
      <c r="D106" s="214" t="s">
        <v>759</v>
      </c>
      <c r="E106" s="202"/>
      <c r="F106" s="214"/>
      <c r="G106" s="214"/>
      <c r="H106" s="219"/>
      <c r="I106" s="214"/>
    </row>
    <row r="107" spans="1:9" ht="12.75">
      <c r="A107" s="212"/>
      <c r="B107" s="212"/>
      <c r="C107" s="212"/>
      <c r="D107" s="212"/>
      <c r="E107" s="212"/>
      <c r="F107" s="212"/>
      <c r="G107" s="215"/>
      <c r="H107" s="212"/>
      <c r="I107" s="212"/>
    </row>
    <row r="108" spans="1:9" ht="12.75">
      <c r="A108" s="213" t="s">
        <v>760</v>
      </c>
      <c r="B108" s="218" t="s">
        <v>611</v>
      </c>
      <c r="C108" s="213" t="s">
        <v>761</v>
      </c>
      <c r="D108" s="213" t="s">
        <v>735</v>
      </c>
      <c r="E108" s="213">
        <v>34</v>
      </c>
      <c r="F108" s="213" t="s">
        <v>762</v>
      </c>
      <c r="G108" s="218" t="s">
        <v>551</v>
      </c>
      <c r="H108" s="218" t="s">
        <v>755</v>
      </c>
      <c r="I108" s="213" t="s">
        <v>763</v>
      </c>
    </row>
    <row r="109" spans="1:9" ht="12.75">
      <c r="A109" s="213"/>
      <c r="B109" s="213" t="s">
        <v>317</v>
      </c>
      <c r="C109" s="213" t="s">
        <v>764</v>
      </c>
      <c r="D109" s="213" t="s">
        <v>740</v>
      </c>
      <c r="E109" s="213" t="s">
        <v>252</v>
      </c>
      <c r="F109" s="213" t="s">
        <v>765</v>
      </c>
      <c r="G109" s="218" t="s">
        <v>766</v>
      </c>
      <c r="H109" s="213" t="s">
        <v>604</v>
      </c>
      <c r="I109" s="218" t="s">
        <v>766</v>
      </c>
    </row>
    <row r="110" spans="1:9" ht="12.75">
      <c r="A110" s="214"/>
      <c r="B110" s="214"/>
      <c r="C110" s="214"/>
      <c r="D110" s="214"/>
      <c r="E110" s="214"/>
      <c r="F110" s="214" t="s">
        <v>767</v>
      </c>
      <c r="G110" s="219"/>
      <c r="H110" s="214"/>
      <c r="I110" s="214"/>
    </row>
    <row r="111" spans="1:9" ht="12.75">
      <c r="A111" s="224"/>
      <c r="B111" s="201"/>
      <c r="C111" s="224"/>
      <c r="D111" s="224"/>
      <c r="E111" s="225"/>
      <c r="F111" s="224"/>
      <c r="G111" s="201"/>
      <c r="H111" s="224"/>
      <c r="I111" s="224"/>
    </row>
    <row r="112" spans="1:9" ht="12.75">
      <c r="A112" s="224"/>
      <c r="B112" s="201"/>
      <c r="C112" s="224"/>
      <c r="D112" s="224"/>
      <c r="E112" s="225"/>
      <c r="F112" s="224"/>
      <c r="G112" s="201"/>
      <c r="H112" s="224"/>
      <c r="I112" s="224"/>
    </row>
    <row r="114" spans="1:9" ht="12.75">
      <c r="A114" s="224"/>
      <c r="B114" s="201"/>
      <c r="C114" s="224"/>
      <c r="D114" s="224"/>
      <c r="E114" s="225"/>
      <c r="F114" s="224"/>
      <c r="G114" s="201"/>
      <c r="H114" s="224"/>
      <c r="I114" s="224"/>
    </row>
    <row r="115" spans="1:56" s="221" customFormat="1" ht="12.75">
      <c r="A115" s="227" t="s">
        <v>592</v>
      </c>
      <c r="B115" s="220"/>
      <c r="C115" s="228" t="s">
        <v>75</v>
      </c>
      <c r="D115" s="3"/>
      <c r="E115" s="229" t="s">
        <v>76</v>
      </c>
      <c r="F115" s="230"/>
      <c r="G115" s="220"/>
      <c r="H115" s="230"/>
      <c r="I115" s="230" t="s">
        <v>77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</row>
    <row r="116" spans="1:9" ht="12.75">
      <c r="A116" s="224"/>
      <c r="B116" s="201"/>
      <c r="C116" s="224"/>
      <c r="D116" s="224"/>
      <c r="E116" s="225"/>
      <c r="F116" s="224"/>
      <c r="G116" s="201"/>
      <c r="H116" s="224"/>
      <c r="I116" s="224"/>
    </row>
    <row r="119" spans="1:9" ht="12.75">
      <c r="A119" s="224"/>
      <c r="B119" s="201"/>
      <c r="C119" s="224"/>
      <c r="D119" s="224"/>
      <c r="E119" s="225"/>
      <c r="F119" s="224"/>
      <c r="G119" s="201"/>
      <c r="H119" s="224"/>
      <c r="I119" s="224"/>
    </row>
    <row r="120" spans="1:9" ht="12.75">
      <c r="A120" s="224"/>
      <c r="B120" s="201"/>
      <c r="C120" s="224"/>
      <c r="D120" s="224"/>
      <c r="E120" s="225"/>
      <c r="F120" s="224"/>
      <c r="G120" s="201"/>
      <c r="H120" s="224"/>
      <c r="I120" s="224"/>
    </row>
    <row r="121" spans="1:9" ht="12.75">
      <c r="A121" s="224"/>
      <c r="B121" s="201"/>
      <c r="C121" s="224"/>
      <c r="D121" s="224"/>
      <c r="E121" s="225"/>
      <c r="F121" s="224"/>
      <c r="G121" s="201"/>
      <c r="H121" s="224"/>
      <c r="I121" s="224"/>
    </row>
    <row r="122" spans="1:9" ht="12.75">
      <c r="A122" s="224"/>
      <c r="B122" s="201"/>
      <c r="C122" s="224"/>
      <c r="D122" s="224"/>
      <c r="E122" s="225"/>
      <c r="F122" s="224"/>
      <c r="G122" s="201"/>
      <c r="H122" s="224"/>
      <c r="I122" s="224"/>
    </row>
    <row r="123" spans="1:9" ht="12.75">
      <c r="A123" s="224"/>
      <c r="B123" s="201"/>
      <c r="C123" s="224"/>
      <c r="D123" s="224"/>
      <c r="E123" s="225"/>
      <c r="F123" s="224"/>
      <c r="G123" s="201"/>
      <c r="H123" s="224"/>
      <c r="I123" s="224"/>
    </row>
    <row r="124" spans="1:9" ht="12.75">
      <c r="A124" s="224"/>
      <c r="B124" s="201"/>
      <c r="C124" s="224"/>
      <c r="D124" s="224"/>
      <c r="E124" s="225"/>
      <c r="F124" s="224"/>
      <c r="G124" s="201"/>
      <c r="H124" s="224"/>
      <c r="I124" s="224"/>
    </row>
    <row r="125" spans="1:9" ht="12.75">
      <c r="A125" s="224"/>
      <c r="B125" s="201"/>
      <c r="C125" s="224"/>
      <c r="D125" s="224"/>
      <c r="E125" s="225"/>
      <c r="F125" s="224"/>
      <c r="G125" s="201"/>
      <c r="H125" s="224"/>
      <c r="I125" s="224"/>
    </row>
    <row r="126" spans="1:9" ht="12.75">
      <c r="A126" s="224"/>
      <c r="B126" s="201"/>
      <c r="C126" s="224"/>
      <c r="D126" s="224"/>
      <c r="E126" s="225"/>
      <c r="F126" s="224"/>
      <c r="G126" s="201"/>
      <c r="H126" s="224"/>
      <c r="I126" s="224"/>
    </row>
    <row r="127" spans="1:9" ht="12.75">
      <c r="A127" s="224"/>
      <c r="B127" s="201"/>
      <c r="C127" s="224"/>
      <c r="D127" s="224"/>
      <c r="E127" s="225"/>
      <c r="F127" s="224"/>
      <c r="G127" s="201"/>
      <c r="H127" s="224"/>
      <c r="I127" s="224"/>
    </row>
    <row r="128" spans="1:9" ht="12.75">
      <c r="A128" s="224"/>
      <c r="B128" s="201"/>
      <c r="C128" s="224"/>
      <c r="D128" s="224"/>
      <c r="E128" s="225"/>
      <c r="F128" s="224"/>
      <c r="G128" s="201"/>
      <c r="H128" s="224"/>
      <c r="I128" s="224"/>
    </row>
    <row r="129" spans="1:9" ht="12.75">
      <c r="A129" s="224"/>
      <c r="B129" s="201"/>
      <c r="C129" s="224"/>
      <c r="D129" s="224"/>
      <c r="E129" s="225"/>
      <c r="F129" s="224"/>
      <c r="G129" s="201"/>
      <c r="H129" s="224"/>
      <c r="I129" s="224"/>
    </row>
    <row r="130" spans="1:9" ht="12.75">
      <c r="A130" s="224"/>
      <c r="B130" s="201"/>
      <c r="C130" s="224"/>
      <c r="D130" s="224"/>
      <c r="E130" s="225"/>
      <c r="F130" s="224"/>
      <c r="G130" s="201"/>
      <c r="H130" s="224"/>
      <c r="I130" s="224"/>
    </row>
    <row r="131" spans="1:9" ht="12.75">
      <c r="A131" s="224"/>
      <c r="B131" s="201"/>
      <c r="C131" s="224"/>
      <c r="D131" s="224"/>
      <c r="E131" s="225"/>
      <c r="F131" s="224"/>
      <c r="G131" s="201"/>
      <c r="H131" s="224"/>
      <c r="I131" s="224"/>
    </row>
    <row r="132" spans="1:9" ht="12.75">
      <c r="A132" s="224"/>
      <c r="B132" s="201"/>
      <c r="C132" s="224"/>
      <c r="D132" s="224"/>
      <c r="E132" s="225"/>
      <c r="F132" s="224"/>
      <c r="G132" s="201"/>
      <c r="H132" s="224"/>
      <c r="I132" s="224"/>
    </row>
    <row r="133" spans="1:9" ht="12.75">
      <c r="A133" s="224"/>
      <c r="B133" s="201"/>
      <c r="C133" s="224"/>
      <c r="D133" s="224"/>
      <c r="E133" s="225"/>
      <c r="F133" s="224"/>
      <c r="G133" s="201"/>
      <c r="H133" s="224"/>
      <c r="I133" s="224"/>
    </row>
    <row r="134" spans="1:9" ht="12.75">
      <c r="A134" s="224"/>
      <c r="B134" s="201"/>
      <c r="C134" s="224"/>
      <c r="D134" s="224"/>
      <c r="E134" s="225"/>
      <c r="F134" s="224"/>
      <c r="G134" s="201"/>
      <c r="H134" s="224"/>
      <c r="I134" s="224"/>
    </row>
    <row r="135" spans="1:9" ht="12.75">
      <c r="A135" s="224"/>
      <c r="B135" s="201"/>
      <c r="C135" s="224"/>
      <c r="D135" s="224"/>
      <c r="E135" s="225"/>
      <c r="F135" s="224"/>
      <c r="G135" s="201"/>
      <c r="H135" s="224"/>
      <c r="I135" s="224"/>
    </row>
    <row r="136" spans="1:9" ht="12.75">
      <c r="A136" s="224"/>
      <c r="B136" s="201"/>
      <c r="C136" s="224"/>
      <c r="D136" s="224"/>
      <c r="E136" s="225"/>
      <c r="F136" s="224"/>
      <c r="G136" s="201"/>
      <c r="H136" s="224"/>
      <c r="I136" s="224"/>
    </row>
    <row r="137" spans="1:9" ht="12.75">
      <c r="A137" s="224"/>
      <c r="B137" s="201"/>
      <c r="C137" s="224"/>
      <c r="D137" s="224"/>
      <c r="E137" s="225"/>
      <c r="F137" s="224"/>
      <c r="G137" s="201"/>
      <c r="H137" s="224"/>
      <c r="I137" s="224"/>
    </row>
    <row r="138" spans="1:9" ht="12.75">
      <c r="A138" s="224"/>
      <c r="B138" s="201"/>
      <c r="C138" s="224"/>
      <c r="D138" s="224"/>
      <c r="E138" s="225"/>
      <c r="F138" s="224"/>
      <c r="G138" s="201"/>
      <c r="H138" s="224"/>
      <c r="I138" s="224"/>
    </row>
    <row r="139" spans="1:9" ht="12.75">
      <c r="A139" s="224"/>
      <c r="B139" s="201"/>
      <c r="C139" s="224"/>
      <c r="D139" s="224"/>
      <c r="E139" s="225"/>
      <c r="F139" s="224"/>
      <c r="G139" s="201"/>
      <c r="H139" s="224"/>
      <c r="I139" s="224"/>
    </row>
    <row r="140" spans="1:9" ht="12.75">
      <c r="A140" s="224"/>
      <c r="B140" s="201"/>
      <c r="C140" s="224"/>
      <c r="D140" s="224"/>
      <c r="E140" s="225"/>
      <c r="F140" s="224"/>
      <c r="G140" s="201"/>
      <c r="H140" s="224"/>
      <c r="I140" s="224"/>
    </row>
    <row r="141" spans="1:9" ht="12.75">
      <c r="A141" s="224"/>
      <c r="B141" s="201"/>
      <c r="C141" s="224"/>
      <c r="D141" s="224"/>
      <c r="E141" s="225"/>
      <c r="F141" s="224"/>
      <c r="G141" s="201"/>
      <c r="H141" s="224"/>
      <c r="I141" s="224"/>
    </row>
    <row r="142" spans="1:9" ht="12.75">
      <c r="A142" s="224"/>
      <c r="B142" s="201"/>
      <c r="C142" s="224"/>
      <c r="D142" s="224"/>
      <c r="E142" s="225"/>
      <c r="F142" s="224"/>
      <c r="G142" s="201"/>
      <c r="H142" s="224"/>
      <c r="I142" s="224"/>
    </row>
    <row r="143" spans="1:9" ht="12.75">
      <c r="A143" s="224"/>
      <c r="B143" s="201"/>
      <c r="C143" s="224"/>
      <c r="D143" s="224"/>
      <c r="E143" s="225"/>
      <c r="F143" s="224"/>
      <c r="G143" s="201"/>
      <c r="H143" s="224"/>
      <c r="I143" s="224"/>
    </row>
    <row r="144" spans="1:9" ht="12.75">
      <c r="A144" s="224"/>
      <c r="B144" s="201"/>
      <c r="C144" s="224"/>
      <c r="D144" s="224"/>
      <c r="E144" s="225"/>
      <c r="F144" s="224"/>
      <c r="G144" s="201"/>
      <c r="H144" s="224"/>
      <c r="I144" s="224"/>
    </row>
    <row r="145" spans="1:9" ht="12.75">
      <c r="A145" s="224"/>
      <c r="B145" s="201"/>
      <c r="C145" s="224"/>
      <c r="D145" s="224"/>
      <c r="E145" s="225"/>
      <c r="F145" s="224"/>
      <c r="G145" s="201"/>
      <c r="H145" s="224"/>
      <c r="I145" s="224"/>
    </row>
    <row r="146" spans="1:9" ht="12.75">
      <c r="A146" s="224"/>
      <c r="B146" s="201"/>
      <c r="C146" s="224"/>
      <c r="D146" s="224"/>
      <c r="E146" s="225"/>
      <c r="F146" s="224"/>
      <c r="G146" s="201"/>
      <c r="H146" s="224"/>
      <c r="I146" s="224"/>
    </row>
    <row r="147" spans="1:9" ht="12.75">
      <c r="A147" s="224"/>
      <c r="B147" s="201"/>
      <c r="C147" s="224"/>
      <c r="D147" s="224"/>
      <c r="E147" s="225"/>
      <c r="F147" s="224"/>
      <c r="G147" s="201"/>
      <c r="H147" s="224"/>
      <c r="I147" s="224"/>
    </row>
    <row r="148" spans="1:9" ht="12.75">
      <c r="A148" s="224"/>
      <c r="B148" s="201"/>
      <c r="C148" s="224"/>
      <c r="D148" s="224"/>
      <c r="E148" s="225"/>
      <c r="F148" s="224"/>
      <c r="G148" s="201"/>
      <c r="H148" s="224"/>
      <c r="I148" s="224"/>
    </row>
    <row r="149" spans="1:9" ht="12.75">
      <c r="A149" s="224"/>
      <c r="B149" s="201"/>
      <c r="C149" s="224"/>
      <c r="D149" s="224"/>
      <c r="E149" s="225"/>
      <c r="F149" s="224"/>
      <c r="G149" s="201"/>
      <c r="H149" s="224"/>
      <c r="I149" s="224"/>
    </row>
    <row r="150" spans="1:9" ht="12.75">
      <c r="A150" s="224"/>
      <c r="B150" s="201"/>
      <c r="C150" s="224"/>
      <c r="D150" s="224"/>
      <c r="E150" s="225"/>
      <c r="F150" s="224"/>
      <c r="G150" s="201"/>
      <c r="H150" s="224"/>
      <c r="I150" s="224"/>
    </row>
    <row r="151" spans="1:9" ht="12.75">
      <c r="A151" s="224"/>
      <c r="B151" s="201"/>
      <c r="C151" s="224"/>
      <c r="D151" s="224"/>
      <c r="E151" s="225"/>
      <c r="F151" s="224"/>
      <c r="G151" s="201"/>
      <c r="H151" s="224"/>
      <c r="I151" s="224"/>
    </row>
    <row r="152" spans="1:9" ht="12.75">
      <c r="A152" s="224"/>
      <c r="B152" s="201"/>
      <c r="C152" s="224"/>
      <c r="D152" s="224"/>
      <c r="E152" s="225"/>
      <c r="F152" s="224"/>
      <c r="G152" s="201"/>
      <c r="H152" s="224"/>
      <c r="I152" s="224"/>
    </row>
    <row r="153" spans="1:9" ht="12.75">
      <c r="A153" s="224"/>
      <c r="B153" s="201"/>
      <c r="C153" s="224"/>
      <c r="D153" s="224"/>
      <c r="E153" s="225"/>
      <c r="F153" s="224"/>
      <c r="G153" s="201"/>
      <c r="H153" s="224"/>
      <c r="I153" s="224"/>
    </row>
    <row r="154" spans="1:9" ht="12.75">
      <c r="A154" s="224"/>
      <c r="B154" s="201"/>
      <c r="C154" s="224"/>
      <c r="D154" s="224"/>
      <c r="E154" s="225"/>
      <c r="F154" s="224"/>
      <c r="G154" s="201"/>
      <c r="H154" s="224"/>
      <c r="I154" s="224"/>
    </row>
    <row r="155" spans="1:9" ht="12.75">
      <c r="A155" s="224"/>
      <c r="B155" s="201"/>
      <c r="C155" s="224"/>
      <c r="D155" s="224"/>
      <c r="E155" s="225"/>
      <c r="F155" s="224"/>
      <c r="G155" s="201"/>
      <c r="H155" s="224"/>
      <c r="I155" s="224"/>
    </row>
    <row r="156" spans="1:9" ht="12.75">
      <c r="A156" s="224"/>
      <c r="B156" s="201"/>
      <c r="C156" s="224"/>
      <c r="D156" s="224"/>
      <c r="E156" s="225"/>
      <c r="F156" s="224"/>
      <c r="G156" s="201"/>
      <c r="H156" s="224"/>
      <c r="I156" s="224"/>
    </row>
    <row r="157" spans="1:9" ht="12.75">
      <c r="A157" s="224"/>
      <c r="B157" s="201"/>
      <c r="C157" s="224"/>
      <c r="D157" s="224"/>
      <c r="E157" s="225"/>
      <c r="F157" s="224"/>
      <c r="G157" s="201"/>
      <c r="H157" s="224"/>
      <c r="I157" s="224"/>
    </row>
    <row r="158" spans="1:9" ht="12.75">
      <c r="A158" s="224"/>
      <c r="B158" s="201"/>
      <c r="C158" s="224"/>
      <c r="D158" s="224"/>
      <c r="E158" s="225"/>
      <c r="F158" s="224"/>
      <c r="G158" s="201"/>
      <c r="H158" s="224"/>
      <c r="I158" s="224"/>
    </row>
    <row r="159" spans="1:9" ht="12.75">
      <c r="A159" s="224"/>
      <c r="B159" s="201"/>
      <c r="C159" s="224"/>
      <c r="D159" s="224"/>
      <c r="E159" s="225"/>
      <c r="F159" s="224"/>
      <c r="G159" s="201"/>
      <c r="H159" s="224"/>
      <c r="I159" s="224"/>
    </row>
    <row r="160" spans="1:9" ht="12.75">
      <c r="A160" s="224"/>
      <c r="B160" s="201"/>
      <c r="C160" s="224"/>
      <c r="D160" s="224"/>
      <c r="E160" s="225"/>
      <c r="F160" s="224"/>
      <c r="G160" s="201"/>
      <c r="H160" s="224"/>
      <c r="I160" s="224"/>
    </row>
    <row r="161" spans="1:9" ht="12.75">
      <c r="A161" s="224"/>
      <c r="B161" s="201"/>
      <c r="C161" s="224"/>
      <c r="D161" s="224"/>
      <c r="E161" s="225"/>
      <c r="F161" s="224"/>
      <c r="G161" s="201"/>
      <c r="H161" s="224"/>
      <c r="I161" s="224"/>
    </row>
    <row r="162" spans="1:9" ht="12.75">
      <c r="A162" s="224"/>
      <c r="B162" s="201"/>
      <c r="C162" s="224"/>
      <c r="D162" s="224"/>
      <c r="E162" s="225"/>
      <c r="F162" s="224"/>
      <c r="G162" s="201"/>
      <c r="H162" s="224"/>
      <c r="I162" s="224"/>
    </row>
    <row r="163" spans="1:9" ht="12.75">
      <c r="A163" s="224"/>
      <c r="B163" s="201"/>
      <c r="C163" s="224"/>
      <c r="D163" s="224"/>
      <c r="E163" s="225"/>
      <c r="F163" s="224"/>
      <c r="G163" s="201"/>
      <c r="H163" s="224"/>
      <c r="I163" s="224"/>
    </row>
    <row r="164" spans="1:9" ht="12.75">
      <c r="A164" s="224"/>
      <c r="B164" s="201"/>
      <c r="C164" s="224"/>
      <c r="D164" s="224"/>
      <c r="E164" s="225"/>
      <c r="F164" s="224"/>
      <c r="G164" s="201"/>
      <c r="H164" s="224"/>
      <c r="I164" s="224"/>
    </row>
    <row r="165" spans="1:9" ht="12.75">
      <c r="A165" s="224"/>
      <c r="B165" s="201"/>
      <c r="C165" s="224"/>
      <c r="D165" s="224"/>
      <c r="E165" s="225"/>
      <c r="F165" s="224"/>
      <c r="G165" s="201"/>
      <c r="H165" s="224"/>
      <c r="I165" s="224"/>
    </row>
    <row r="166" spans="1:9" ht="12.75">
      <c r="A166" s="224"/>
      <c r="B166" s="201"/>
      <c r="C166" s="224"/>
      <c r="D166" s="224"/>
      <c r="E166" s="225"/>
      <c r="F166" s="224"/>
      <c r="G166" s="201"/>
      <c r="H166" s="224"/>
      <c r="I166" s="224"/>
    </row>
    <row r="167" spans="1:9" ht="12.75">
      <c r="A167" s="224"/>
      <c r="B167" s="201"/>
      <c r="C167" s="224"/>
      <c r="D167" s="224"/>
      <c r="E167" s="225"/>
      <c r="F167" s="224"/>
      <c r="G167" s="201"/>
      <c r="H167" s="224"/>
      <c r="I167" s="224"/>
    </row>
    <row r="168" spans="1:9" ht="12.75">
      <c r="A168" s="224"/>
      <c r="B168" s="201"/>
      <c r="C168" s="224"/>
      <c r="D168" s="224"/>
      <c r="E168" s="225"/>
      <c r="F168" s="224"/>
      <c r="G168" s="201"/>
      <c r="H168" s="224"/>
      <c r="I168" s="224"/>
    </row>
    <row r="169" spans="1:9" ht="12.75">
      <c r="A169" s="224"/>
      <c r="B169" s="201"/>
      <c r="C169" s="224"/>
      <c r="D169" s="224"/>
      <c r="E169" s="225"/>
      <c r="F169" s="224"/>
      <c r="G169" s="201"/>
      <c r="H169" s="224"/>
      <c r="I169" s="224"/>
    </row>
    <row r="170" spans="1:9" ht="12.75">
      <c r="A170" s="224"/>
      <c r="B170" s="201"/>
      <c r="C170" s="224"/>
      <c r="D170" s="224"/>
      <c r="E170" s="225"/>
      <c r="F170" s="224"/>
      <c r="G170" s="201"/>
      <c r="H170" s="224"/>
      <c r="I170" s="224"/>
    </row>
    <row r="171" spans="1:9" ht="12.75">
      <c r="A171" s="224"/>
      <c r="B171" s="201"/>
      <c r="C171" s="224"/>
      <c r="D171" s="224"/>
      <c r="E171" s="225"/>
      <c r="F171" s="224"/>
      <c r="G171" s="201"/>
      <c r="H171" s="224"/>
      <c r="I171" s="224"/>
    </row>
    <row r="172" spans="1:9" ht="12.75">
      <c r="A172" s="224"/>
      <c r="B172" s="201"/>
      <c r="C172" s="224"/>
      <c r="D172" s="224"/>
      <c r="E172" s="225"/>
      <c r="F172" s="224"/>
      <c r="G172" s="201"/>
      <c r="H172" s="224"/>
      <c r="I172" s="224"/>
    </row>
    <row r="173" spans="1:9" ht="12.75">
      <c r="A173" s="224"/>
      <c r="B173" s="201"/>
      <c r="C173" s="224"/>
      <c r="D173" s="224"/>
      <c r="E173" s="225"/>
      <c r="F173" s="224"/>
      <c r="G173" s="201"/>
      <c r="H173" s="224"/>
      <c r="I173" s="224"/>
    </row>
    <row r="174" spans="1:9" ht="12.75">
      <c r="A174" s="224"/>
      <c r="B174" s="201"/>
      <c r="C174" s="224"/>
      <c r="D174" s="224"/>
      <c r="E174" s="225"/>
      <c r="F174" s="224"/>
      <c r="G174" s="201"/>
      <c r="H174" s="224"/>
      <c r="I174" s="224"/>
    </row>
    <row r="175" spans="1:9" ht="12.75">
      <c r="A175" s="224"/>
      <c r="B175" s="201"/>
      <c r="C175" s="224"/>
      <c r="D175" s="224"/>
      <c r="E175" s="225"/>
      <c r="F175" s="224"/>
      <c r="G175" s="201"/>
      <c r="H175" s="224"/>
      <c r="I175" s="224"/>
    </row>
    <row r="176" spans="1:9" ht="12.75">
      <c r="A176" s="224"/>
      <c r="B176" s="201"/>
      <c r="C176" s="224"/>
      <c r="D176" s="224"/>
      <c r="E176" s="225"/>
      <c r="F176" s="224"/>
      <c r="G176" s="201"/>
      <c r="H176" s="224"/>
      <c r="I176" s="224"/>
    </row>
    <row r="177" spans="1:9" ht="12.75">
      <c r="A177" s="224"/>
      <c r="B177" s="201"/>
      <c r="C177" s="224"/>
      <c r="D177" s="224"/>
      <c r="E177" s="225"/>
      <c r="F177" s="224"/>
      <c r="G177" s="201"/>
      <c r="H177" s="224"/>
      <c r="I177" s="224"/>
    </row>
    <row r="178" spans="1:9" ht="12.75">
      <c r="A178" s="224"/>
      <c r="B178" s="201"/>
      <c r="C178" s="224"/>
      <c r="D178" s="224"/>
      <c r="E178" s="225"/>
      <c r="F178" s="224"/>
      <c r="G178" s="201"/>
      <c r="H178" s="224"/>
      <c r="I178" s="224"/>
    </row>
    <row r="179" spans="1:9" ht="12.75">
      <c r="A179" s="224"/>
      <c r="B179" s="201"/>
      <c r="C179" s="224"/>
      <c r="D179" s="224"/>
      <c r="E179" s="225"/>
      <c r="F179" s="224"/>
      <c r="G179" s="201"/>
      <c r="H179" s="224"/>
      <c r="I179" s="224"/>
    </row>
    <row r="180" spans="1:9" ht="12.75">
      <c r="A180" s="224"/>
      <c r="B180" s="201"/>
      <c r="C180" s="224"/>
      <c r="D180" s="224"/>
      <c r="E180" s="225"/>
      <c r="F180" s="224"/>
      <c r="G180" s="201"/>
      <c r="H180" s="224"/>
      <c r="I180" s="224"/>
    </row>
    <row r="181" spans="1:9" ht="12.75">
      <c r="A181" s="224"/>
      <c r="B181" s="201"/>
      <c r="C181" s="224"/>
      <c r="D181" s="224"/>
      <c r="E181" s="225"/>
      <c r="F181" s="224"/>
      <c r="G181" s="201"/>
      <c r="H181" s="224"/>
      <c r="I181" s="224"/>
    </row>
    <row r="182" spans="1:9" ht="12.75">
      <c r="A182" s="224"/>
      <c r="B182" s="201"/>
      <c r="C182" s="224"/>
      <c r="D182" s="224"/>
      <c r="E182" s="225"/>
      <c r="F182" s="224"/>
      <c r="G182" s="201"/>
      <c r="H182" s="224"/>
      <c r="I182" s="224"/>
    </row>
    <row r="183" spans="1:9" ht="12.75">
      <c r="A183" s="224"/>
      <c r="B183" s="201"/>
      <c r="C183" s="224"/>
      <c r="D183" s="224"/>
      <c r="E183" s="225"/>
      <c r="F183" s="224"/>
      <c r="G183" s="201"/>
      <c r="H183" s="224"/>
      <c r="I183" s="224"/>
    </row>
    <row r="184" spans="1:9" ht="12.75">
      <c r="A184" s="224"/>
      <c r="B184" s="201"/>
      <c r="C184" s="224"/>
      <c r="D184" s="224"/>
      <c r="E184" s="225"/>
      <c r="F184" s="224"/>
      <c r="G184" s="201"/>
      <c r="H184" s="224"/>
      <c r="I184" s="224"/>
    </row>
    <row r="185" spans="1:9" ht="12.75">
      <c r="A185" s="224"/>
      <c r="B185" s="201"/>
      <c r="C185" s="224"/>
      <c r="D185" s="224"/>
      <c r="E185" s="225"/>
      <c r="F185" s="224"/>
      <c r="G185" s="201"/>
      <c r="H185" s="224"/>
      <c r="I185" s="224"/>
    </row>
    <row r="186" spans="1:9" ht="12.75">
      <c r="A186" s="224"/>
      <c r="B186" s="201"/>
      <c r="C186" s="224"/>
      <c r="D186" s="224"/>
      <c r="E186" s="225"/>
      <c r="F186" s="224"/>
      <c r="G186" s="201"/>
      <c r="H186" s="224"/>
      <c r="I186" s="224"/>
    </row>
    <row r="187" spans="1:9" ht="12.75">
      <c r="A187" s="224"/>
      <c r="B187" s="201"/>
      <c r="C187" s="224"/>
      <c r="D187" s="224"/>
      <c r="E187" s="225"/>
      <c r="F187" s="224"/>
      <c r="G187" s="201"/>
      <c r="H187" s="224"/>
      <c r="I187" s="224"/>
    </row>
    <row r="188" spans="1:9" ht="12.75">
      <c r="A188" s="224"/>
      <c r="B188" s="201"/>
      <c r="C188" s="224"/>
      <c r="D188" s="224"/>
      <c r="E188" s="225"/>
      <c r="F188" s="224"/>
      <c r="G188" s="201"/>
      <c r="H188" s="224"/>
      <c r="I188" s="224"/>
    </row>
    <row r="189" spans="1:9" ht="12.75">
      <c r="A189" s="224"/>
      <c r="B189" s="201"/>
      <c r="C189" s="224"/>
      <c r="D189" s="224"/>
      <c r="E189" s="225"/>
      <c r="F189" s="224"/>
      <c r="G189" s="201"/>
      <c r="H189" s="224"/>
      <c r="I189" s="224"/>
    </row>
    <row r="190" spans="1:9" ht="12.75">
      <c r="A190" s="224"/>
      <c r="B190" s="201"/>
      <c r="C190" s="224"/>
      <c r="D190" s="224"/>
      <c r="E190" s="225"/>
      <c r="F190" s="224"/>
      <c r="G190" s="201"/>
      <c r="H190" s="224"/>
      <c r="I190" s="224"/>
    </row>
    <row r="191" spans="1:9" ht="12.75">
      <c r="A191" s="224"/>
      <c r="B191" s="201"/>
      <c r="C191" s="224"/>
      <c r="D191" s="224"/>
      <c r="E191" s="225"/>
      <c r="F191" s="224"/>
      <c r="G191" s="201"/>
      <c r="H191" s="224"/>
      <c r="I191" s="224"/>
    </row>
    <row r="192" spans="1:9" ht="12.75">
      <c r="A192" s="224"/>
      <c r="B192" s="201"/>
      <c r="C192" s="224"/>
      <c r="D192" s="224"/>
      <c r="E192" s="225"/>
      <c r="F192" s="224"/>
      <c r="G192" s="201"/>
      <c r="H192" s="224"/>
      <c r="I192" s="224"/>
    </row>
    <row r="193" spans="1:9" ht="12.75">
      <c r="A193" s="224"/>
      <c r="B193" s="201"/>
      <c r="C193" s="224"/>
      <c r="D193" s="224"/>
      <c r="E193" s="225"/>
      <c r="F193" s="224"/>
      <c r="G193" s="201"/>
      <c r="H193" s="224"/>
      <c r="I193" s="224"/>
    </row>
    <row r="194" spans="1:9" ht="12.75">
      <c r="A194" s="224"/>
      <c r="B194" s="201"/>
      <c r="C194" s="224"/>
      <c r="D194" s="224"/>
      <c r="E194" s="225"/>
      <c r="F194" s="224"/>
      <c r="G194" s="201"/>
      <c r="H194" s="224"/>
      <c r="I194" s="224"/>
    </row>
    <row r="195" spans="1:9" ht="12.75">
      <c r="A195" s="224"/>
      <c r="B195" s="201"/>
      <c r="C195" s="224"/>
      <c r="D195" s="224"/>
      <c r="E195" s="225"/>
      <c r="F195" s="224"/>
      <c r="G195" s="201"/>
      <c r="H195" s="224"/>
      <c r="I195" s="224"/>
    </row>
    <row r="196" spans="1:9" ht="12.75">
      <c r="A196" s="224"/>
      <c r="B196" s="201"/>
      <c r="C196" s="224"/>
      <c r="D196" s="224"/>
      <c r="E196" s="225"/>
      <c r="F196" s="224"/>
      <c r="G196" s="201"/>
      <c r="H196" s="224"/>
      <c r="I196" s="224"/>
    </row>
    <row r="197" spans="1:9" ht="12.75">
      <c r="A197" s="224"/>
      <c r="B197" s="201"/>
      <c r="C197" s="224"/>
      <c r="D197" s="224"/>
      <c r="E197" s="225"/>
      <c r="F197" s="224"/>
      <c r="G197" s="201"/>
      <c r="H197" s="224"/>
      <c r="I197" s="224"/>
    </row>
    <row r="198" spans="1:9" ht="12.75">
      <c r="A198" s="224"/>
      <c r="B198" s="201"/>
      <c r="C198" s="224"/>
      <c r="D198" s="224"/>
      <c r="E198" s="225"/>
      <c r="F198" s="224"/>
      <c r="G198" s="201"/>
      <c r="H198" s="224"/>
      <c r="I198" s="224"/>
    </row>
    <row r="199" spans="1:9" ht="12.75">
      <c r="A199" s="224"/>
      <c r="B199" s="201"/>
      <c r="C199" s="224"/>
      <c r="D199" s="224"/>
      <c r="E199" s="225"/>
      <c r="F199" s="224"/>
      <c r="G199" s="201"/>
      <c r="H199" s="224"/>
      <c r="I199" s="224"/>
    </row>
    <row r="200" spans="1:9" ht="12.75">
      <c r="A200" s="224"/>
      <c r="B200" s="201"/>
      <c r="C200" s="224"/>
      <c r="D200" s="224"/>
      <c r="E200" s="225"/>
      <c r="F200" s="224"/>
      <c r="G200" s="201"/>
      <c r="H200" s="224"/>
      <c r="I200" s="224"/>
    </row>
    <row r="201" spans="1:9" ht="12.75">
      <c r="A201" s="224"/>
      <c r="B201" s="201"/>
      <c r="C201" s="224"/>
      <c r="D201" s="224"/>
      <c r="E201" s="225"/>
      <c r="F201" s="224"/>
      <c r="G201" s="201"/>
      <c r="H201" s="224"/>
      <c r="I201" s="224"/>
    </row>
    <row r="202" spans="1:9" ht="12.75">
      <c r="A202" s="224"/>
      <c r="B202" s="201"/>
      <c r="C202" s="224"/>
      <c r="D202" s="224"/>
      <c r="E202" s="225"/>
      <c r="F202" s="224"/>
      <c r="G202" s="201"/>
      <c r="H202" s="224"/>
      <c r="I202" s="224"/>
    </row>
    <row r="203" spans="1:9" ht="12.75">
      <c r="A203" s="224"/>
      <c r="B203" s="201"/>
      <c r="C203" s="224"/>
      <c r="D203" s="224"/>
      <c r="E203" s="225"/>
      <c r="F203" s="224"/>
      <c r="G203" s="201"/>
      <c r="H203" s="224"/>
      <c r="I203" s="224"/>
    </row>
    <row r="204" spans="1:9" ht="12.75">
      <c r="A204" s="224"/>
      <c r="B204" s="201"/>
      <c r="C204" s="224"/>
      <c r="D204" s="224"/>
      <c r="E204" s="225"/>
      <c r="F204" s="224"/>
      <c r="G204" s="201"/>
      <c r="H204" s="224"/>
      <c r="I204" s="224"/>
    </row>
    <row r="205" spans="1:9" ht="12.75">
      <c r="A205" s="224"/>
      <c r="B205" s="201"/>
      <c r="C205" s="224"/>
      <c r="D205" s="224"/>
      <c r="E205" s="225"/>
      <c r="F205" s="224"/>
      <c r="G205" s="201"/>
      <c r="H205" s="224"/>
      <c r="I205" s="224"/>
    </row>
    <row r="206" spans="1:9" ht="12.75">
      <c r="A206" s="224"/>
      <c r="B206" s="201"/>
      <c r="C206" s="224"/>
      <c r="D206" s="224"/>
      <c r="E206" s="225"/>
      <c r="F206" s="224"/>
      <c r="G206" s="201"/>
      <c r="H206" s="224"/>
      <c r="I206" s="224"/>
    </row>
    <row r="207" spans="1:9" ht="12.75">
      <c r="A207" s="224"/>
      <c r="B207" s="201"/>
      <c r="C207" s="224"/>
      <c r="D207" s="224"/>
      <c r="E207" s="225"/>
      <c r="F207" s="224"/>
      <c r="G207" s="201"/>
      <c r="H207" s="224"/>
      <c r="I207" s="224"/>
    </row>
    <row r="208" spans="1:9" ht="12.75">
      <c r="A208" s="224"/>
      <c r="B208" s="201"/>
      <c r="C208" s="224"/>
      <c r="D208" s="224"/>
      <c r="E208" s="225"/>
      <c r="F208" s="224"/>
      <c r="G208" s="201"/>
      <c r="H208" s="224"/>
      <c r="I208" s="224"/>
    </row>
    <row r="209" spans="1:9" ht="12.75">
      <c r="A209" s="224"/>
      <c r="B209" s="201"/>
      <c r="C209" s="224"/>
      <c r="D209" s="224"/>
      <c r="E209" s="225"/>
      <c r="F209" s="224"/>
      <c r="G209" s="201"/>
      <c r="H209" s="224"/>
      <c r="I209" s="224"/>
    </row>
    <row r="210" spans="1:9" ht="12.75">
      <c r="A210" s="224"/>
      <c r="B210" s="201"/>
      <c r="C210" s="224"/>
      <c r="D210" s="224"/>
      <c r="E210" s="225"/>
      <c r="F210" s="224"/>
      <c r="G210" s="201"/>
      <c r="H210" s="224"/>
      <c r="I210" s="224"/>
    </row>
    <row r="211" spans="1:9" ht="12.75">
      <c r="A211" s="224"/>
      <c r="B211" s="201"/>
      <c r="C211" s="224"/>
      <c r="D211" s="224"/>
      <c r="E211" s="225"/>
      <c r="F211" s="224"/>
      <c r="G211" s="201"/>
      <c r="H211" s="224"/>
      <c r="I211" s="224"/>
    </row>
    <row r="212" spans="1:9" ht="12.75">
      <c r="A212" s="224"/>
      <c r="B212" s="201"/>
      <c r="C212" s="224"/>
      <c r="D212" s="224"/>
      <c r="E212" s="225"/>
      <c r="F212" s="224"/>
      <c r="G212" s="201"/>
      <c r="H212" s="224"/>
      <c r="I212" s="224"/>
    </row>
    <row r="213" spans="1:9" ht="12.75">
      <c r="A213" s="224"/>
      <c r="B213" s="201"/>
      <c r="C213" s="224"/>
      <c r="D213" s="224"/>
      <c r="E213" s="225"/>
      <c r="F213" s="224"/>
      <c r="G213" s="201"/>
      <c r="H213" s="224"/>
      <c r="I213" s="224"/>
    </row>
    <row r="214" spans="1:9" ht="12.75">
      <c r="A214" s="224"/>
      <c r="B214" s="201"/>
      <c r="C214" s="224"/>
      <c r="D214" s="224"/>
      <c r="E214" s="225"/>
      <c r="F214" s="224"/>
      <c r="G214" s="201"/>
      <c r="H214" s="224"/>
      <c r="I214" s="224"/>
    </row>
    <row r="215" spans="1:9" ht="12.75">
      <c r="A215" s="224"/>
      <c r="B215" s="201"/>
      <c r="C215" s="224"/>
      <c r="D215" s="224"/>
      <c r="E215" s="225"/>
      <c r="F215" s="224"/>
      <c r="G215" s="201"/>
      <c r="H215" s="224"/>
      <c r="I215" s="224"/>
    </row>
    <row r="216" spans="1:9" ht="12.75">
      <c r="A216" s="224"/>
      <c r="B216" s="201"/>
      <c r="C216" s="224"/>
      <c r="D216" s="224"/>
      <c r="E216" s="225"/>
      <c r="F216" s="224"/>
      <c r="G216" s="201"/>
      <c r="H216" s="224"/>
      <c r="I216" s="224"/>
    </row>
    <row r="217" spans="1:9" ht="12.75">
      <c r="A217" s="224"/>
      <c r="B217" s="201"/>
      <c r="C217" s="224"/>
      <c r="D217" s="224"/>
      <c r="E217" s="225"/>
      <c r="F217" s="224"/>
      <c r="G217" s="201"/>
      <c r="H217" s="224"/>
      <c r="I217" s="224"/>
    </row>
    <row r="218" spans="1:9" ht="12.75">
      <c r="A218" s="224"/>
      <c r="B218" s="201"/>
      <c r="C218" s="224"/>
      <c r="D218" s="224"/>
      <c r="E218" s="225"/>
      <c r="F218" s="224"/>
      <c r="G218" s="201"/>
      <c r="H218" s="224"/>
      <c r="I218" s="224"/>
    </row>
    <row r="219" spans="1:9" ht="12.75">
      <c r="A219" s="224"/>
      <c r="B219" s="201"/>
      <c r="C219" s="224"/>
      <c r="D219" s="224"/>
      <c r="E219" s="225"/>
      <c r="F219" s="224"/>
      <c r="G219" s="201"/>
      <c r="H219" s="224"/>
      <c r="I219" s="224"/>
    </row>
    <row r="220" spans="1:9" ht="12.75">
      <c r="A220" s="224"/>
      <c r="B220" s="201"/>
      <c r="C220" s="224"/>
      <c r="D220" s="224"/>
      <c r="E220" s="225"/>
      <c r="F220" s="224"/>
      <c r="G220" s="201"/>
      <c r="H220" s="224"/>
      <c r="I220" s="224"/>
    </row>
    <row r="221" spans="1:9" ht="12.75">
      <c r="A221" s="224"/>
      <c r="B221" s="201"/>
      <c r="C221" s="224"/>
      <c r="D221" s="224"/>
      <c r="E221" s="225"/>
      <c r="F221" s="224"/>
      <c r="G221" s="201"/>
      <c r="H221" s="224"/>
      <c r="I221" s="224"/>
    </row>
    <row r="222" spans="1:9" ht="12.75">
      <c r="A222" s="224"/>
      <c r="B222" s="201"/>
      <c r="C222" s="224"/>
      <c r="D222" s="224"/>
      <c r="E222" s="225"/>
      <c r="F222" s="224"/>
      <c r="G222" s="201"/>
      <c r="H222" s="224"/>
      <c r="I222" s="224"/>
    </row>
    <row r="223" spans="1:9" ht="12.75">
      <c r="A223" s="224"/>
      <c r="B223" s="201"/>
      <c r="C223" s="224"/>
      <c r="D223" s="224"/>
      <c r="E223" s="225"/>
      <c r="F223" s="224"/>
      <c r="G223" s="201"/>
      <c r="H223" s="224"/>
      <c r="I223" s="224"/>
    </row>
    <row r="224" spans="1:9" ht="12.75">
      <c r="A224" s="224"/>
      <c r="B224" s="201"/>
      <c r="C224" s="224"/>
      <c r="D224" s="224"/>
      <c r="E224" s="225"/>
      <c r="F224" s="224"/>
      <c r="G224" s="201"/>
      <c r="H224" s="224"/>
      <c r="I224" s="224"/>
    </row>
    <row r="225" spans="1:9" ht="12.75">
      <c r="A225" s="224"/>
      <c r="B225" s="201"/>
      <c r="C225" s="224"/>
      <c r="D225" s="224"/>
      <c r="E225" s="225"/>
      <c r="F225" s="224"/>
      <c r="G225" s="201"/>
      <c r="H225" s="224"/>
      <c r="I225" s="224"/>
    </row>
    <row r="226" spans="1:9" ht="12.75">
      <c r="A226" s="224"/>
      <c r="B226" s="201"/>
      <c r="C226" s="224"/>
      <c r="D226" s="224"/>
      <c r="E226" s="225"/>
      <c r="F226" s="224"/>
      <c r="G226" s="201"/>
      <c r="H226" s="224"/>
      <c r="I226" s="224"/>
    </row>
    <row r="227" spans="1:9" ht="12.75">
      <c r="A227" s="224"/>
      <c r="B227" s="201"/>
      <c r="C227" s="224"/>
      <c r="D227" s="224"/>
      <c r="E227" s="225"/>
      <c r="F227" s="224"/>
      <c r="G227" s="201"/>
      <c r="H227" s="224"/>
      <c r="I227" s="224"/>
    </row>
    <row r="228" spans="1:9" ht="12.75">
      <c r="A228" s="224"/>
      <c r="B228" s="201"/>
      <c r="C228" s="224"/>
      <c r="D228" s="224"/>
      <c r="E228" s="225"/>
      <c r="F228" s="224"/>
      <c r="G228" s="201"/>
      <c r="H228" s="224"/>
      <c r="I228" s="224"/>
    </row>
    <row r="229" spans="1:9" ht="12.75">
      <c r="A229" s="224"/>
      <c r="B229" s="201"/>
      <c r="C229" s="224"/>
      <c r="D229" s="224"/>
      <c r="E229" s="225"/>
      <c r="F229" s="224"/>
      <c r="G229" s="201"/>
      <c r="H229" s="224"/>
      <c r="I229" s="224"/>
    </row>
    <row r="230" spans="1:9" ht="12.75">
      <c r="A230" s="224"/>
      <c r="B230" s="201"/>
      <c r="C230" s="224"/>
      <c r="D230" s="224"/>
      <c r="E230" s="225"/>
      <c r="F230" s="224"/>
      <c r="G230" s="201"/>
      <c r="H230" s="224"/>
      <c r="I230" s="224"/>
    </row>
    <row r="231" spans="1:9" ht="12.75">
      <c r="A231" s="224"/>
      <c r="B231" s="201"/>
      <c r="C231" s="224"/>
      <c r="D231" s="224"/>
      <c r="E231" s="225"/>
      <c r="F231" s="224"/>
      <c r="G231" s="201"/>
      <c r="H231" s="224"/>
      <c r="I231" s="224"/>
    </row>
    <row r="232" spans="1:9" ht="12.75">
      <c r="A232" s="224"/>
      <c r="B232" s="201"/>
      <c r="C232" s="224"/>
      <c r="D232" s="224"/>
      <c r="E232" s="225"/>
      <c r="F232" s="224"/>
      <c r="G232" s="201"/>
      <c r="H232" s="224"/>
      <c r="I232" s="224"/>
    </row>
    <row r="233" spans="1:9" ht="12.75">
      <c r="A233" s="224"/>
      <c r="B233" s="201"/>
      <c r="C233" s="224"/>
      <c r="D233" s="224"/>
      <c r="E233" s="225"/>
      <c r="F233" s="224"/>
      <c r="G233" s="201"/>
      <c r="H233" s="224"/>
      <c r="I233" s="224"/>
    </row>
    <row r="234" spans="1:9" ht="12.75">
      <c r="A234" s="224"/>
      <c r="B234" s="201"/>
      <c r="C234" s="224"/>
      <c r="D234" s="224"/>
      <c r="E234" s="225"/>
      <c r="F234" s="224"/>
      <c r="G234" s="201"/>
      <c r="H234" s="224"/>
      <c r="I234" s="224"/>
    </row>
    <row r="235" spans="1:9" ht="12.75">
      <c r="A235" s="224"/>
      <c r="B235" s="201"/>
      <c r="C235" s="224"/>
      <c r="D235" s="224"/>
      <c r="E235" s="225"/>
      <c r="F235" s="224"/>
      <c r="G235" s="201"/>
      <c r="H235" s="224"/>
      <c r="I235" s="224"/>
    </row>
    <row r="236" spans="1:9" ht="12.75">
      <c r="A236" s="224"/>
      <c r="B236" s="201"/>
      <c r="C236" s="224"/>
      <c r="D236" s="224"/>
      <c r="E236" s="225"/>
      <c r="F236" s="224"/>
      <c r="G236" s="201"/>
      <c r="H236" s="224"/>
      <c r="I236" s="224"/>
    </row>
    <row r="237" spans="1:9" ht="12.75">
      <c r="A237" s="224"/>
      <c r="B237" s="201"/>
      <c r="C237" s="224"/>
      <c r="D237" s="224"/>
      <c r="E237" s="225"/>
      <c r="F237" s="224"/>
      <c r="G237" s="201"/>
      <c r="H237" s="224"/>
      <c r="I237" s="224"/>
    </row>
    <row r="238" spans="1:9" ht="12.75">
      <c r="A238" s="224"/>
      <c r="B238" s="201"/>
      <c r="C238" s="224"/>
      <c r="D238" s="224"/>
      <c r="E238" s="225"/>
      <c r="F238" s="224"/>
      <c r="G238" s="201"/>
      <c r="H238" s="224"/>
      <c r="I238" s="224"/>
    </row>
    <row r="239" spans="1:9" ht="12.75">
      <c r="A239" s="224"/>
      <c r="B239" s="201"/>
      <c r="C239" s="224"/>
      <c r="D239" s="224"/>
      <c r="E239" s="225"/>
      <c r="F239" s="224"/>
      <c r="G239" s="201"/>
      <c r="H239" s="224"/>
      <c r="I239" s="224"/>
    </row>
    <row r="240" spans="1:9" ht="12.75">
      <c r="A240" s="224"/>
      <c r="B240" s="201"/>
      <c r="C240" s="224"/>
      <c r="D240" s="224"/>
      <c r="E240" s="225"/>
      <c r="F240" s="224"/>
      <c r="G240" s="201"/>
      <c r="H240" s="224"/>
      <c r="I240" s="224"/>
    </row>
    <row r="241" spans="1:9" ht="12.75">
      <c r="A241" s="224"/>
      <c r="B241" s="201"/>
      <c r="C241" s="224"/>
      <c r="D241" s="224"/>
      <c r="E241" s="225"/>
      <c r="F241" s="224"/>
      <c r="G241" s="201"/>
      <c r="H241" s="224"/>
      <c r="I241" s="224"/>
    </row>
    <row r="242" spans="1:9" ht="12.75">
      <c r="A242" s="224"/>
      <c r="B242" s="201"/>
      <c r="C242" s="224"/>
      <c r="D242" s="224"/>
      <c r="E242" s="225"/>
      <c r="F242" s="224"/>
      <c r="G242" s="201"/>
      <c r="H242" s="224"/>
      <c r="I242" s="224"/>
    </row>
    <row r="243" spans="1:9" ht="12.75">
      <c r="A243" s="224"/>
      <c r="B243" s="201"/>
      <c r="C243" s="224"/>
      <c r="D243" s="224"/>
      <c r="E243" s="225"/>
      <c r="F243" s="224"/>
      <c r="G243" s="201"/>
      <c r="H243" s="224"/>
      <c r="I243" s="224"/>
    </row>
    <row r="244" spans="1:9" ht="12.75">
      <c r="A244" s="224"/>
      <c r="B244" s="201"/>
      <c r="C244" s="224"/>
      <c r="D244" s="224"/>
      <c r="E244" s="225"/>
      <c r="F244" s="224"/>
      <c r="G244" s="201"/>
      <c r="H244" s="224"/>
      <c r="I244" s="224"/>
    </row>
    <row r="245" spans="1:9" ht="12.75">
      <c r="A245" s="224"/>
      <c r="B245" s="201"/>
      <c r="C245" s="224"/>
      <c r="D245" s="224"/>
      <c r="E245" s="225"/>
      <c r="F245" s="224"/>
      <c r="G245" s="201"/>
      <c r="H245" s="224"/>
      <c r="I245" s="224"/>
    </row>
    <row r="246" spans="1:9" ht="12.75">
      <c r="A246" s="224"/>
      <c r="B246" s="201"/>
      <c r="C246" s="224"/>
      <c r="D246" s="224"/>
      <c r="E246" s="225"/>
      <c r="F246" s="224"/>
      <c r="G246" s="201"/>
      <c r="H246" s="224"/>
      <c r="I246" s="224"/>
    </row>
    <row r="247" spans="1:9" ht="12.75">
      <c r="A247" s="224"/>
      <c r="B247" s="201"/>
      <c r="C247" s="224"/>
      <c r="D247" s="224"/>
      <c r="E247" s="225"/>
      <c r="F247" s="224"/>
      <c r="G247" s="201"/>
      <c r="H247" s="224"/>
      <c r="I247" s="224"/>
    </row>
    <row r="248" spans="1:9" ht="12.75">
      <c r="A248" s="224"/>
      <c r="B248" s="201"/>
      <c r="C248" s="224"/>
      <c r="D248" s="224"/>
      <c r="E248" s="225"/>
      <c r="F248" s="224"/>
      <c r="G248" s="201"/>
      <c r="H248" s="224"/>
      <c r="I248" s="224"/>
    </row>
    <row r="249" spans="1:9" ht="12.75">
      <c r="A249" s="224"/>
      <c r="B249" s="201"/>
      <c r="C249" s="224"/>
      <c r="D249" s="224"/>
      <c r="E249" s="225"/>
      <c r="F249" s="224"/>
      <c r="G249" s="201"/>
      <c r="H249" s="224"/>
      <c r="I249" s="224"/>
    </row>
    <row r="250" spans="1:9" ht="12.75">
      <c r="A250" s="224"/>
      <c r="B250" s="201"/>
      <c r="C250" s="224"/>
      <c r="D250" s="224"/>
      <c r="E250" s="225"/>
      <c r="F250" s="224"/>
      <c r="G250" s="201"/>
      <c r="H250" s="224"/>
      <c r="I250" s="224"/>
    </row>
    <row r="251" spans="1:9" ht="12.75">
      <c r="A251" s="224"/>
      <c r="B251" s="201"/>
      <c r="C251" s="224"/>
      <c r="D251" s="224"/>
      <c r="E251" s="225"/>
      <c r="F251" s="224"/>
      <c r="G251" s="201"/>
      <c r="H251" s="224"/>
      <c r="I251" s="224"/>
    </row>
    <row r="252" spans="1:9" ht="12.75">
      <c r="A252" s="224"/>
      <c r="B252" s="201"/>
      <c r="C252" s="224"/>
      <c r="D252" s="224"/>
      <c r="E252" s="225"/>
      <c r="F252" s="224"/>
      <c r="G252" s="201"/>
      <c r="H252" s="224"/>
      <c r="I252" s="224"/>
    </row>
    <row r="253" spans="1:9" ht="12.75">
      <c r="A253" s="224"/>
      <c r="B253" s="201"/>
      <c r="C253" s="224"/>
      <c r="D253" s="224"/>
      <c r="E253" s="225"/>
      <c r="F253" s="224"/>
      <c r="G253" s="201"/>
      <c r="H253" s="224"/>
      <c r="I253" s="224"/>
    </row>
    <row r="254" spans="1:9" ht="12.75">
      <c r="A254" s="224"/>
      <c r="B254" s="201"/>
      <c r="C254" s="224"/>
      <c r="D254" s="224"/>
      <c r="E254" s="225"/>
      <c r="F254" s="224"/>
      <c r="G254" s="201"/>
      <c r="H254" s="224"/>
      <c r="I254" s="224"/>
    </row>
    <row r="255" spans="1:9" ht="12.75">
      <c r="A255" s="224"/>
      <c r="B255" s="201"/>
      <c r="C255" s="224"/>
      <c r="D255" s="224"/>
      <c r="E255" s="225"/>
      <c r="F255" s="224"/>
      <c r="G255" s="201"/>
      <c r="H255" s="224"/>
      <c r="I255" s="224"/>
    </row>
    <row r="256" spans="1:9" ht="12.75">
      <c r="A256" s="224"/>
      <c r="B256" s="201"/>
      <c r="C256" s="224"/>
      <c r="D256" s="224"/>
      <c r="E256" s="225"/>
      <c r="F256" s="224"/>
      <c r="G256" s="201"/>
      <c r="H256" s="224"/>
      <c r="I256" s="224"/>
    </row>
    <row r="257" spans="1:9" ht="12.75">
      <c r="A257" s="224"/>
      <c r="B257" s="201"/>
      <c r="C257" s="224"/>
      <c r="D257" s="224"/>
      <c r="E257" s="225"/>
      <c r="F257" s="224"/>
      <c r="G257" s="201"/>
      <c r="H257" s="224"/>
      <c r="I257" s="224"/>
    </row>
    <row r="258" spans="1:9" ht="12.75">
      <c r="A258" s="224"/>
      <c r="B258" s="201"/>
      <c r="C258" s="224"/>
      <c r="D258" s="224"/>
      <c r="E258" s="225"/>
      <c r="F258" s="224"/>
      <c r="G258" s="201"/>
      <c r="H258" s="224"/>
      <c r="I258" s="224"/>
    </row>
    <row r="259" spans="1:9" ht="12.75">
      <c r="A259" s="224"/>
      <c r="B259" s="201"/>
      <c r="C259" s="224"/>
      <c r="D259" s="224"/>
      <c r="E259" s="225"/>
      <c r="F259" s="224"/>
      <c r="G259" s="201"/>
      <c r="H259" s="224"/>
      <c r="I259" s="224"/>
    </row>
    <row r="260" spans="1:9" ht="12.75">
      <c r="A260" s="224"/>
      <c r="B260" s="201"/>
      <c r="C260" s="224"/>
      <c r="D260" s="224"/>
      <c r="E260" s="225"/>
      <c r="F260" s="224"/>
      <c r="G260" s="201"/>
      <c r="H260" s="224"/>
      <c r="I260" s="224"/>
    </row>
    <row r="261" spans="1:9" ht="12.75">
      <c r="A261" s="224"/>
      <c r="B261" s="201"/>
      <c r="C261" s="224"/>
      <c r="D261" s="224"/>
      <c r="E261" s="225"/>
      <c r="F261" s="224"/>
      <c r="G261" s="201"/>
      <c r="H261" s="224"/>
      <c r="I261" s="224"/>
    </row>
    <row r="262" spans="1:9" ht="12.75">
      <c r="A262" s="224"/>
      <c r="B262" s="201"/>
      <c r="C262" s="224"/>
      <c r="D262" s="224"/>
      <c r="E262" s="225"/>
      <c r="F262" s="224"/>
      <c r="G262" s="201"/>
      <c r="H262" s="224"/>
      <c r="I262" s="224"/>
    </row>
    <row r="263" spans="1:9" ht="12.75">
      <c r="A263" s="224"/>
      <c r="B263" s="201"/>
      <c r="C263" s="224"/>
      <c r="D263" s="224"/>
      <c r="E263" s="225"/>
      <c r="F263" s="224"/>
      <c r="G263" s="201"/>
      <c r="H263" s="224"/>
      <c r="I263" s="224"/>
    </row>
    <row r="264" spans="1:9" ht="12.75">
      <c r="A264" s="224"/>
      <c r="B264" s="201"/>
      <c r="C264" s="224"/>
      <c r="D264" s="224"/>
      <c r="E264" s="225"/>
      <c r="F264" s="224"/>
      <c r="G264" s="201"/>
      <c r="H264" s="224"/>
      <c r="I264" s="224"/>
    </row>
    <row r="265" spans="1:9" ht="12.75">
      <c r="A265" s="224"/>
      <c r="B265" s="201"/>
      <c r="C265" s="224"/>
      <c r="D265" s="224"/>
      <c r="E265" s="225"/>
      <c r="F265" s="224"/>
      <c r="G265" s="201"/>
      <c r="H265" s="224"/>
      <c r="I265" s="224"/>
    </row>
    <row r="266" spans="1:9" ht="12.75">
      <c r="A266" s="224"/>
      <c r="B266" s="201"/>
      <c r="C266" s="224"/>
      <c r="D266" s="224"/>
      <c r="E266" s="225"/>
      <c r="F266" s="224"/>
      <c r="G266" s="201"/>
      <c r="H266" s="224"/>
      <c r="I266" s="224"/>
    </row>
    <row r="267" spans="1:9" ht="12.75">
      <c r="A267" s="224"/>
      <c r="B267" s="201"/>
      <c r="C267" s="224"/>
      <c r="D267" s="224"/>
      <c r="E267" s="225"/>
      <c r="F267" s="224"/>
      <c r="G267" s="201"/>
      <c r="H267" s="224"/>
      <c r="I267" s="224"/>
    </row>
    <row r="268" spans="1:9" ht="12.75">
      <c r="A268" s="224"/>
      <c r="B268" s="201"/>
      <c r="C268" s="224"/>
      <c r="D268" s="224"/>
      <c r="E268" s="225"/>
      <c r="F268" s="224"/>
      <c r="G268" s="201"/>
      <c r="H268" s="224"/>
      <c r="I268" s="224"/>
    </row>
    <row r="269" spans="1:9" ht="12.75">
      <c r="A269" s="224"/>
      <c r="B269" s="201"/>
      <c r="C269" s="224"/>
      <c r="D269" s="224"/>
      <c r="E269" s="225"/>
      <c r="F269" s="224"/>
      <c r="G269" s="201"/>
      <c r="H269" s="224"/>
      <c r="I269" s="224"/>
    </row>
    <row r="270" spans="1:9" ht="12.75">
      <c r="A270" s="224"/>
      <c r="B270" s="201"/>
      <c r="C270" s="224"/>
      <c r="D270" s="224"/>
      <c r="E270" s="225"/>
      <c r="F270" s="224"/>
      <c r="G270" s="201"/>
      <c r="H270" s="224"/>
      <c r="I270" s="224"/>
    </row>
    <row r="271" spans="1:9" ht="12.75">
      <c r="A271" s="224"/>
      <c r="B271" s="201"/>
      <c r="C271" s="224"/>
      <c r="D271" s="224"/>
      <c r="E271" s="225"/>
      <c r="F271" s="224"/>
      <c r="G271" s="201"/>
      <c r="H271" s="224"/>
      <c r="I271" s="224"/>
    </row>
    <row r="272" spans="1:9" ht="12.75">
      <c r="A272" s="224"/>
      <c r="B272" s="201"/>
      <c r="C272" s="224"/>
      <c r="D272" s="224"/>
      <c r="E272" s="225"/>
      <c r="F272" s="224"/>
      <c r="G272" s="201"/>
      <c r="H272" s="224"/>
      <c r="I272" s="224"/>
    </row>
    <row r="273" spans="1:9" ht="12.75">
      <c r="A273" s="224"/>
      <c r="B273" s="201"/>
      <c r="C273" s="224"/>
      <c r="D273" s="224"/>
      <c r="E273" s="225"/>
      <c r="F273" s="224"/>
      <c r="G273" s="201"/>
      <c r="H273" s="224"/>
      <c r="I273" s="224"/>
    </row>
    <row r="274" spans="1:9" ht="12.75">
      <c r="A274" s="224"/>
      <c r="B274" s="201"/>
      <c r="C274" s="224"/>
      <c r="D274" s="224"/>
      <c r="E274" s="225"/>
      <c r="F274" s="224"/>
      <c r="G274" s="201"/>
      <c r="H274" s="224"/>
      <c r="I274" s="224"/>
    </row>
    <row r="275" spans="1:9" ht="12.75">
      <c r="A275" s="224"/>
      <c r="B275" s="201"/>
      <c r="C275" s="224"/>
      <c r="D275" s="224"/>
      <c r="E275" s="225"/>
      <c r="F275" s="224"/>
      <c r="G275" s="201"/>
      <c r="H275" s="224"/>
      <c r="I275" s="224"/>
    </row>
    <row r="276" spans="1:9" ht="12.75">
      <c r="A276" s="224"/>
      <c r="B276" s="201"/>
      <c r="C276" s="224"/>
      <c r="D276" s="224"/>
      <c r="E276" s="225"/>
      <c r="F276" s="224"/>
      <c r="G276" s="201"/>
      <c r="H276" s="224"/>
      <c r="I276" s="224"/>
    </row>
    <row r="277" spans="1:9" ht="12.75">
      <c r="A277" s="224"/>
      <c r="B277" s="201"/>
      <c r="C277" s="224"/>
      <c r="D277" s="224"/>
      <c r="E277" s="225"/>
      <c r="F277" s="224"/>
      <c r="G277" s="201"/>
      <c r="H277" s="224"/>
      <c r="I277" s="224"/>
    </row>
    <row r="278" spans="1:9" ht="12.75">
      <c r="A278" s="224"/>
      <c r="B278" s="201"/>
      <c r="C278" s="224"/>
      <c r="D278" s="224"/>
      <c r="E278" s="225"/>
      <c r="F278" s="224"/>
      <c r="G278" s="201"/>
      <c r="H278" s="224"/>
      <c r="I278" s="224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L151"/>
  <sheetViews>
    <sheetView workbookViewId="0" topLeftCell="A1">
      <selection activeCell="A11" sqref="A11"/>
    </sheetView>
  </sheetViews>
  <sheetFormatPr defaultColWidth="9.140625" defaultRowHeight="15" customHeight="1"/>
  <cols>
    <col min="1" max="1" width="54.57421875" style="3" customWidth="1"/>
    <col min="2" max="2" width="15.8515625" style="3" customWidth="1"/>
    <col min="3" max="3" width="15.00390625" style="3" customWidth="1"/>
    <col min="4" max="16384" width="20.421875" style="3" customWidth="1"/>
  </cols>
  <sheetData>
    <row r="1" spans="1:3" ht="15" customHeight="1">
      <c r="A1" s="712" t="s">
        <v>768</v>
      </c>
      <c r="B1" s="712"/>
      <c r="C1" s="712"/>
    </row>
    <row r="2" spans="1:3" ht="15" customHeight="1">
      <c r="A2" s="712" t="s">
        <v>769</v>
      </c>
      <c r="B2" s="712"/>
      <c r="C2" s="712"/>
    </row>
    <row r="3" ht="15" customHeight="1">
      <c r="C3" s="245" t="s">
        <v>770</v>
      </c>
    </row>
    <row r="4" spans="1:3" ht="31.5" customHeight="1">
      <c r="A4" s="246" t="s">
        <v>1806</v>
      </c>
      <c r="B4" s="247" t="s">
        <v>771</v>
      </c>
      <c r="C4" s="248" t="s">
        <v>1809</v>
      </c>
    </row>
    <row r="5" spans="1:3" ht="15" customHeight="1">
      <c r="A5" s="249" t="s">
        <v>772</v>
      </c>
      <c r="B5" s="250"/>
      <c r="C5" s="251"/>
    </row>
    <row r="6" spans="1:3" ht="15" customHeight="1">
      <c r="A6" s="252" t="s">
        <v>773</v>
      </c>
      <c r="B6" s="253">
        <v>15867</v>
      </c>
      <c r="C6" s="253">
        <v>15867</v>
      </c>
    </row>
    <row r="7" spans="1:3" ht="15" customHeight="1">
      <c r="A7" s="252" t="s">
        <v>774</v>
      </c>
      <c r="B7" s="253">
        <v>287724</v>
      </c>
      <c r="C7" s="253">
        <v>287456</v>
      </c>
    </row>
    <row r="8" spans="1:3" ht="15" customHeight="1">
      <c r="A8" s="61" t="s">
        <v>775</v>
      </c>
      <c r="B8" s="254">
        <v>855357</v>
      </c>
      <c r="C8" s="255">
        <v>854919</v>
      </c>
    </row>
    <row r="9" spans="1:3" ht="15" customHeight="1">
      <c r="A9" s="61" t="s">
        <v>776</v>
      </c>
      <c r="B9" s="253"/>
      <c r="C9" s="255"/>
    </row>
    <row r="10" spans="1:4" s="18" customFormat="1" ht="15" customHeight="1">
      <c r="A10" s="256" t="s">
        <v>777</v>
      </c>
      <c r="B10" s="257">
        <v>1100</v>
      </c>
      <c r="C10" s="258">
        <v>916</v>
      </c>
      <c r="D10" s="259"/>
    </row>
    <row r="11" spans="1:4" s="18" customFormat="1" ht="15" customHeight="1">
      <c r="A11" s="256" t="s">
        <v>778</v>
      </c>
      <c r="B11" s="257">
        <v>20000</v>
      </c>
      <c r="C11" s="258">
        <v>20000</v>
      </c>
      <c r="D11" s="259"/>
    </row>
    <row r="12" spans="1:4" s="18" customFormat="1" ht="15" customHeight="1">
      <c r="A12" s="256" t="s">
        <v>779</v>
      </c>
      <c r="B12" s="257">
        <v>98053</v>
      </c>
      <c r="C12" s="258">
        <v>9332</v>
      </c>
      <c r="D12" s="259"/>
    </row>
    <row r="13" spans="1:4" s="18" customFormat="1" ht="15" customHeight="1">
      <c r="A13" s="256" t="s">
        <v>780</v>
      </c>
      <c r="B13" s="257">
        <v>20218</v>
      </c>
      <c r="C13" s="258">
        <v>8958</v>
      </c>
      <c r="D13" s="259"/>
    </row>
    <row r="14" spans="1:4" s="18" customFormat="1" ht="15" customHeight="1">
      <c r="A14" s="256" t="s">
        <v>781</v>
      </c>
      <c r="B14" s="257">
        <v>58378</v>
      </c>
      <c r="C14" s="258">
        <v>13900</v>
      </c>
      <c r="D14" s="259"/>
    </row>
    <row r="15" spans="1:4" s="18" customFormat="1" ht="15" customHeight="1">
      <c r="A15" s="256" t="s">
        <v>782</v>
      </c>
      <c r="B15" s="257">
        <v>14000</v>
      </c>
      <c r="C15" s="258">
        <v>14000</v>
      </c>
      <c r="D15" s="259"/>
    </row>
    <row r="16" spans="1:4" s="18" customFormat="1" ht="15" customHeight="1">
      <c r="A16" s="256" t="s">
        <v>783</v>
      </c>
      <c r="B16" s="257">
        <v>12910</v>
      </c>
      <c r="C16" s="258">
        <v>12910</v>
      </c>
      <c r="D16" s="259"/>
    </row>
    <row r="17" spans="1:4" s="18" customFormat="1" ht="15" customHeight="1">
      <c r="A17" s="256" t="s">
        <v>779</v>
      </c>
      <c r="B17" s="257">
        <v>88721</v>
      </c>
      <c r="C17" s="258">
        <v>88721</v>
      </c>
      <c r="D17" s="259"/>
    </row>
    <row r="18" spans="1:4" s="18" customFormat="1" ht="15" customHeight="1">
      <c r="A18" s="256" t="s">
        <v>784</v>
      </c>
      <c r="B18" s="257">
        <v>1719</v>
      </c>
      <c r="C18" s="258">
        <v>1719</v>
      </c>
      <c r="D18" s="259"/>
    </row>
    <row r="19" spans="1:4" s="18" customFormat="1" ht="15" customHeight="1">
      <c r="A19" s="256" t="s">
        <v>785</v>
      </c>
      <c r="B19" s="257">
        <v>2717</v>
      </c>
      <c r="C19" s="258">
        <v>2717</v>
      </c>
      <c r="D19" s="259"/>
    </row>
    <row r="20" spans="1:4" s="18" customFormat="1" ht="15" customHeight="1">
      <c r="A20" s="256" t="s">
        <v>786</v>
      </c>
      <c r="B20" s="257">
        <v>1047</v>
      </c>
      <c r="C20" s="258">
        <v>1047</v>
      </c>
      <c r="D20" s="259"/>
    </row>
    <row r="21" spans="1:4" s="18" customFormat="1" ht="15" customHeight="1">
      <c r="A21" s="256" t="s">
        <v>781</v>
      </c>
      <c r="B21" s="257">
        <v>4578</v>
      </c>
      <c r="C21" s="258">
        <v>4578</v>
      </c>
      <c r="D21" s="259"/>
    </row>
    <row r="22" spans="1:4" s="18" customFormat="1" ht="15" customHeight="1">
      <c r="A22" s="256" t="s">
        <v>787</v>
      </c>
      <c r="B22" s="257">
        <v>52200</v>
      </c>
      <c r="C22" s="258">
        <v>52200</v>
      </c>
      <c r="D22" s="259"/>
    </row>
    <row r="23" spans="1:4" s="18" customFormat="1" ht="15" customHeight="1">
      <c r="A23" s="256" t="s">
        <v>780</v>
      </c>
      <c r="B23" s="257">
        <v>11260</v>
      </c>
      <c r="C23" s="258">
        <v>11260</v>
      </c>
      <c r="D23" s="259"/>
    </row>
    <row r="24" spans="1:4" s="18" customFormat="1" ht="15" customHeight="1">
      <c r="A24" s="256" t="s">
        <v>788</v>
      </c>
      <c r="B24" s="257">
        <v>9984</v>
      </c>
      <c r="C24" s="258">
        <v>9984</v>
      </c>
      <c r="D24" s="259"/>
    </row>
    <row r="25" spans="1:4" s="18" customFormat="1" ht="15" customHeight="1">
      <c r="A25" s="256" t="s">
        <v>781</v>
      </c>
      <c r="B25" s="257">
        <v>3900</v>
      </c>
      <c r="C25" s="258">
        <v>3900</v>
      </c>
      <c r="D25" s="259"/>
    </row>
    <row r="26" spans="1:4" s="18" customFormat="1" ht="15" customHeight="1">
      <c r="A26" s="256" t="s">
        <v>789</v>
      </c>
      <c r="B26" s="257">
        <v>25000</v>
      </c>
      <c r="C26" s="258">
        <v>25000</v>
      </c>
      <c r="D26" s="259"/>
    </row>
    <row r="27" spans="1:4" s="18" customFormat="1" ht="15" customHeight="1">
      <c r="A27" s="256" t="s">
        <v>781</v>
      </c>
      <c r="B27" s="257">
        <v>36000</v>
      </c>
      <c r="C27" s="258">
        <v>36000</v>
      </c>
      <c r="D27" s="259"/>
    </row>
    <row r="28" spans="1:4" s="18" customFormat="1" ht="15" customHeight="1">
      <c r="A28" s="256" t="s">
        <v>784</v>
      </c>
      <c r="B28" s="257">
        <v>19744</v>
      </c>
      <c r="C28" s="258">
        <v>19744</v>
      </c>
      <c r="D28" s="259"/>
    </row>
    <row r="29" spans="1:4" s="18" customFormat="1" ht="15" customHeight="1">
      <c r="A29" s="256" t="s">
        <v>790</v>
      </c>
      <c r="B29" s="257">
        <v>10000</v>
      </c>
      <c r="C29" s="258">
        <v>10000</v>
      </c>
      <c r="D29" s="259"/>
    </row>
    <row r="30" spans="1:4" s="18" customFormat="1" ht="15" customHeight="1">
      <c r="A30" s="256" t="s">
        <v>791</v>
      </c>
      <c r="B30" s="257">
        <v>3355</v>
      </c>
      <c r="C30" s="258">
        <v>3355</v>
      </c>
      <c r="D30" s="259"/>
    </row>
    <row r="31" spans="1:4" s="18" customFormat="1" ht="15" customHeight="1">
      <c r="A31" s="256" t="s">
        <v>792</v>
      </c>
      <c r="B31" s="257">
        <v>43625</v>
      </c>
      <c r="C31" s="258">
        <v>43625</v>
      </c>
      <c r="D31" s="259"/>
    </row>
    <row r="32" spans="1:4" s="18" customFormat="1" ht="15" customHeight="1">
      <c r="A32" s="256" t="s">
        <v>789</v>
      </c>
      <c r="B32" s="257">
        <v>52464</v>
      </c>
      <c r="C32" s="258">
        <v>52464</v>
      </c>
      <c r="D32" s="259"/>
    </row>
    <row r="33" spans="1:4" ht="15" customHeight="1">
      <c r="A33" s="252" t="s">
        <v>793</v>
      </c>
      <c r="B33" s="253">
        <v>119537</v>
      </c>
      <c r="C33" s="253">
        <v>119535</v>
      </c>
      <c r="D33" s="260"/>
    </row>
    <row r="34" spans="1:3" ht="15" customHeight="1">
      <c r="A34" s="252" t="s">
        <v>794</v>
      </c>
      <c r="B34" s="253">
        <v>107846</v>
      </c>
      <c r="C34" s="253">
        <v>107522</v>
      </c>
    </row>
    <row r="35" spans="1:3" ht="15" customHeight="1">
      <c r="A35" s="252" t="s">
        <v>795</v>
      </c>
      <c r="B35" s="253">
        <v>113668</v>
      </c>
      <c r="C35" s="253">
        <v>111439</v>
      </c>
    </row>
    <row r="36" spans="1:3" ht="15" customHeight="1">
      <c r="A36" s="252" t="s">
        <v>796</v>
      </c>
      <c r="B36" s="253">
        <v>36687</v>
      </c>
      <c r="C36" s="253">
        <v>4119</v>
      </c>
    </row>
    <row r="37" spans="1:3" ht="15" customHeight="1">
      <c r="A37" s="252" t="s">
        <v>325</v>
      </c>
      <c r="B37" s="253">
        <v>86726</v>
      </c>
      <c r="C37" s="253">
        <v>86679</v>
      </c>
    </row>
    <row r="38" spans="1:3" ht="15" customHeight="1">
      <c r="A38" s="261" t="s">
        <v>797</v>
      </c>
      <c r="B38" s="253">
        <v>436687</v>
      </c>
      <c r="C38" s="253">
        <v>435150</v>
      </c>
    </row>
    <row r="39" spans="1:3" ht="15" customHeight="1">
      <c r="A39" s="252" t="s">
        <v>798</v>
      </c>
      <c r="B39" s="253">
        <v>15000</v>
      </c>
      <c r="C39" s="253">
        <v>15000</v>
      </c>
    </row>
    <row r="40" spans="1:3" ht="15" customHeight="1">
      <c r="A40" s="252" t="s">
        <v>799</v>
      </c>
      <c r="B40" s="253">
        <v>35957</v>
      </c>
      <c r="C40" s="253">
        <v>35954</v>
      </c>
    </row>
    <row r="41" spans="1:3" ht="15" customHeight="1">
      <c r="A41" s="252" t="s">
        <v>800</v>
      </c>
      <c r="B41" s="253">
        <v>246392</v>
      </c>
      <c r="C41" s="253">
        <v>246392</v>
      </c>
    </row>
    <row r="42" spans="1:3" ht="15" customHeight="1">
      <c r="A42" s="252" t="s">
        <v>801</v>
      </c>
      <c r="B42" s="253">
        <v>77140</v>
      </c>
      <c r="C42" s="253">
        <v>63634</v>
      </c>
    </row>
    <row r="43" spans="1:3" ht="15" customHeight="1">
      <c r="A43" s="252" t="s">
        <v>802</v>
      </c>
      <c r="B43" s="253">
        <v>30269</v>
      </c>
      <c r="C43" s="253">
        <v>30010</v>
      </c>
    </row>
    <row r="44" spans="1:3" ht="15" customHeight="1">
      <c r="A44" s="252" t="s">
        <v>803</v>
      </c>
      <c r="B44" s="253">
        <v>10000</v>
      </c>
      <c r="C44" s="253">
        <v>8486</v>
      </c>
    </row>
    <row r="45" spans="1:3" ht="15" customHeight="1">
      <c r="A45" s="252" t="s">
        <v>804</v>
      </c>
      <c r="B45" s="253">
        <v>9000</v>
      </c>
      <c r="C45" s="253">
        <v>9000</v>
      </c>
    </row>
    <row r="46" spans="1:3" ht="15" customHeight="1">
      <c r="A46" s="252" t="s">
        <v>805</v>
      </c>
      <c r="B46" s="253">
        <v>190000</v>
      </c>
      <c r="C46" s="253">
        <v>184563</v>
      </c>
    </row>
    <row r="47" spans="1:3" ht="21" customHeight="1">
      <c r="A47" s="262"/>
      <c r="B47" s="263">
        <v>2673857</v>
      </c>
      <c r="C47" s="263">
        <v>2615725</v>
      </c>
    </row>
    <row r="48" spans="1:3" s="18" customFormat="1" ht="30.75" customHeight="1">
      <c r="A48" s="256" t="s">
        <v>806</v>
      </c>
      <c r="B48" s="257">
        <v>578034</v>
      </c>
      <c r="C48" s="258"/>
    </row>
    <row r="49" spans="1:3" ht="30" customHeight="1">
      <c r="A49" s="262" t="s">
        <v>807</v>
      </c>
      <c r="B49" s="264">
        <v>4329247</v>
      </c>
      <c r="C49" s="265"/>
    </row>
    <row r="50" spans="1:3" ht="15" customHeight="1">
      <c r="A50" s="262"/>
      <c r="B50" s="266"/>
      <c r="C50" s="245" t="s">
        <v>770</v>
      </c>
    </row>
    <row r="51" ht="25.5" customHeight="1"/>
    <row r="52" ht="15" customHeight="1"/>
    <row r="53" spans="1:246" s="268" customFormat="1" ht="33" customHeight="1">
      <c r="A53" s="267" t="s">
        <v>808</v>
      </c>
      <c r="B53" s="265"/>
      <c r="C53" s="26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</row>
    <row r="54" spans="1:246" s="269" customFormat="1" ht="22.5" customHeight="1">
      <c r="A54" s="262" t="s">
        <v>809</v>
      </c>
      <c r="B54" s="266">
        <v>2813644</v>
      </c>
      <c r="C54" s="266">
        <v>2615725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</row>
    <row r="55" spans="1:246" s="269" customFormat="1" ht="15" customHeight="1">
      <c r="A55" s="138" t="s">
        <v>810</v>
      </c>
      <c r="B55" s="265">
        <v>2813644</v>
      </c>
      <c r="C55" s="265">
        <v>2174739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</row>
    <row r="56" spans="1:246" s="269" customFormat="1" ht="15" customHeight="1">
      <c r="A56" s="61" t="s">
        <v>811</v>
      </c>
      <c r="B56" s="265">
        <v>2813644</v>
      </c>
      <c r="C56" s="265">
        <v>1546003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</row>
    <row r="57" spans="1:246" s="273" customFormat="1" ht="15" customHeight="1">
      <c r="A57" s="270" t="s">
        <v>812</v>
      </c>
      <c r="B57" s="271"/>
      <c r="C57" s="271">
        <v>384614</v>
      </c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272"/>
      <c r="BZ57" s="272"/>
      <c r="CA57" s="272"/>
      <c r="CB57" s="272"/>
      <c r="CC57" s="272"/>
      <c r="CD57" s="272"/>
      <c r="CE57" s="272"/>
      <c r="CF57" s="272"/>
      <c r="CG57" s="272"/>
      <c r="CH57" s="272"/>
      <c r="CI57" s="272"/>
      <c r="CJ57" s="272"/>
      <c r="CK57" s="272"/>
      <c r="CL57" s="272"/>
      <c r="CM57" s="272"/>
      <c r="CN57" s="272"/>
      <c r="CO57" s="272"/>
      <c r="CP57" s="272"/>
      <c r="CQ57" s="272"/>
      <c r="CR57" s="272"/>
      <c r="CS57" s="272"/>
      <c r="CT57" s="272"/>
      <c r="CU57" s="272"/>
      <c r="CV57" s="272"/>
      <c r="CW57" s="272"/>
      <c r="CX57" s="272"/>
      <c r="CY57" s="272"/>
      <c r="CZ57" s="272"/>
      <c r="DA57" s="272"/>
      <c r="DB57" s="272"/>
      <c r="DC57" s="272"/>
      <c r="DD57" s="272"/>
      <c r="DE57" s="272"/>
      <c r="DF57" s="272"/>
      <c r="DG57" s="272"/>
      <c r="DH57" s="272"/>
      <c r="DI57" s="272"/>
      <c r="DJ57" s="272"/>
      <c r="DK57" s="272"/>
      <c r="DL57" s="272"/>
      <c r="DM57" s="272"/>
      <c r="DN57" s="272"/>
      <c r="DO57" s="272"/>
      <c r="DP57" s="272"/>
      <c r="DQ57" s="272"/>
      <c r="DR57" s="272"/>
      <c r="DS57" s="272"/>
      <c r="DT57" s="272"/>
      <c r="DU57" s="272"/>
      <c r="DV57" s="272"/>
      <c r="DW57" s="272"/>
      <c r="DX57" s="272"/>
      <c r="DY57" s="272"/>
      <c r="DZ57" s="272"/>
      <c r="EA57" s="272"/>
      <c r="EB57" s="272"/>
      <c r="EC57" s="272"/>
      <c r="ED57" s="272"/>
      <c r="EE57" s="272"/>
      <c r="EF57" s="272"/>
      <c r="EG57" s="272"/>
      <c r="EH57" s="272"/>
      <c r="EI57" s="272"/>
      <c r="EJ57" s="272"/>
      <c r="EK57" s="272"/>
      <c r="EL57" s="272"/>
      <c r="EM57" s="272"/>
      <c r="EN57" s="272"/>
      <c r="EO57" s="272"/>
      <c r="EP57" s="272"/>
      <c r="EQ57" s="272"/>
      <c r="ER57" s="272"/>
      <c r="ES57" s="272"/>
      <c r="ET57" s="272"/>
      <c r="EU57" s="272"/>
      <c r="EV57" s="272"/>
      <c r="EW57" s="272"/>
      <c r="EX57" s="272"/>
      <c r="EY57" s="272"/>
      <c r="EZ57" s="272"/>
      <c r="FA57" s="272"/>
      <c r="FB57" s="272"/>
      <c r="FC57" s="272"/>
      <c r="FD57" s="272"/>
      <c r="FE57" s="272"/>
      <c r="FF57" s="272"/>
      <c r="FG57" s="272"/>
      <c r="FH57" s="272"/>
      <c r="FI57" s="272"/>
      <c r="FJ57" s="272"/>
      <c r="FK57" s="272"/>
      <c r="FL57" s="272"/>
      <c r="FM57" s="272"/>
      <c r="FN57" s="272"/>
      <c r="FO57" s="272"/>
      <c r="FP57" s="272"/>
      <c r="FQ57" s="272"/>
      <c r="FR57" s="272"/>
      <c r="FS57" s="272"/>
      <c r="FT57" s="272"/>
      <c r="FU57" s="272"/>
      <c r="FV57" s="272"/>
      <c r="FW57" s="272"/>
      <c r="FX57" s="272"/>
      <c r="FY57" s="272"/>
      <c r="FZ57" s="272"/>
      <c r="GA57" s="272"/>
      <c r="GB57" s="272"/>
      <c r="GC57" s="272"/>
      <c r="GD57" s="272"/>
      <c r="GE57" s="272"/>
      <c r="GF57" s="272"/>
      <c r="GG57" s="272"/>
      <c r="GH57" s="272"/>
      <c r="GI57" s="272"/>
      <c r="GJ57" s="272"/>
      <c r="GK57" s="272"/>
      <c r="GL57" s="272"/>
      <c r="GM57" s="272"/>
      <c r="GN57" s="272"/>
      <c r="GO57" s="272"/>
      <c r="GP57" s="272"/>
      <c r="GQ57" s="272"/>
      <c r="GR57" s="272"/>
      <c r="GS57" s="272"/>
      <c r="GT57" s="272"/>
      <c r="GU57" s="272"/>
      <c r="GV57" s="272"/>
      <c r="GW57" s="272"/>
      <c r="GX57" s="272"/>
      <c r="GY57" s="272"/>
      <c r="GZ57" s="272"/>
      <c r="HA57" s="272"/>
      <c r="HB57" s="272"/>
      <c r="HC57" s="272"/>
      <c r="HD57" s="272"/>
      <c r="HE57" s="272"/>
      <c r="HF57" s="272"/>
      <c r="HG57" s="272"/>
      <c r="HH57" s="272"/>
      <c r="HI57" s="272"/>
      <c r="HJ57" s="272"/>
      <c r="HK57" s="272"/>
      <c r="HL57" s="272"/>
      <c r="HM57" s="272"/>
      <c r="HN57" s="272"/>
      <c r="HO57" s="272"/>
      <c r="HP57" s="272"/>
      <c r="HQ57" s="272"/>
      <c r="HR57" s="272"/>
      <c r="HS57" s="272"/>
      <c r="HT57" s="272"/>
      <c r="HU57" s="272"/>
      <c r="HV57" s="272"/>
      <c r="HW57" s="272"/>
      <c r="HX57" s="272"/>
      <c r="HY57" s="272"/>
      <c r="HZ57" s="272"/>
      <c r="IA57" s="272"/>
      <c r="IB57" s="272"/>
      <c r="IC57" s="272"/>
      <c r="ID57" s="272"/>
      <c r="IE57" s="272"/>
      <c r="IF57" s="272"/>
      <c r="IG57" s="272"/>
      <c r="IH57" s="272"/>
      <c r="II57" s="272"/>
      <c r="IJ57" s="272"/>
      <c r="IK57" s="272"/>
      <c r="IL57" s="272"/>
    </row>
    <row r="58" spans="1:246" s="275" customFormat="1" ht="15" customHeight="1">
      <c r="A58" s="274" t="s">
        <v>813</v>
      </c>
      <c r="B58" s="271"/>
      <c r="C58" s="271">
        <v>124906</v>
      </c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272"/>
      <c r="BR58" s="272"/>
      <c r="BS58" s="272"/>
      <c r="BT58" s="272"/>
      <c r="BU58" s="272"/>
      <c r="BV58" s="272"/>
      <c r="BW58" s="272"/>
      <c r="BX58" s="272"/>
      <c r="BY58" s="272"/>
      <c r="BZ58" s="272"/>
      <c r="CA58" s="272"/>
      <c r="CB58" s="272"/>
      <c r="CC58" s="272"/>
      <c r="CD58" s="272"/>
      <c r="CE58" s="272"/>
      <c r="CF58" s="272"/>
      <c r="CG58" s="272"/>
      <c r="CH58" s="272"/>
      <c r="CI58" s="272"/>
      <c r="CJ58" s="272"/>
      <c r="CK58" s="272"/>
      <c r="CL58" s="272"/>
      <c r="CM58" s="272"/>
      <c r="CN58" s="272"/>
      <c r="CO58" s="272"/>
      <c r="CP58" s="272"/>
      <c r="CQ58" s="272"/>
      <c r="CR58" s="272"/>
      <c r="CS58" s="272"/>
      <c r="CT58" s="272"/>
      <c r="CU58" s="272"/>
      <c r="CV58" s="272"/>
      <c r="CW58" s="272"/>
      <c r="CX58" s="272"/>
      <c r="CY58" s="272"/>
      <c r="CZ58" s="272"/>
      <c r="DA58" s="272"/>
      <c r="DB58" s="272"/>
      <c r="DC58" s="272"/>
      <c r="DD58" s="272"/>
      <c r="DE58" s="272"/>
      <c r="DF58" s="272"/>
      <c r="DG58" s="272"/>
      <c r="DH58" s="272"/>
      <c r="DI58" s="272"/>
      <c r="DJ58" s="272"/>
      <c r="DK58" s="272"/>
      <c r="DL58" s="272"/>
      <c r="DM58" s="272"/>
      <c r="DN58" s="272"/>
      <c r="DO58" s="272"/>
      <c r="DP58" s="272"/>
      <c r="DQ58" s="272"/>
      <c r="DR58" s="272"/>
      <c r="DS58" s="272"/>
      <c r="DT58" s="272"/>
      <c r="DU58" s="272"/>
      <c r="DV58" s="272"/>
      <c r="DW58" s="272"/>
      <c r="DX58" s="272"/>
      <c r="DY58" s="272"/>
      <c r="DZ58" s="272"/>
      <c r="EA58" s="272"/>
      <c r="EB58" s="272"/>
      <c r="EC58" s="272"/>
      <c r="ED58" s="272"/>
      <c r="EE58" s="272"/>
      <c r="EF58" s="272"/>
      <c r="EG58" s="272"/>
      <c r="EH58" s="272"/>
      <c r="EI58" s="272"/>
      <c r="EJ58" s="272"/>
      <c r="EK58" s="272"/>
      <c r="EL58" s="272"/>
      <c r="EM58" s="272"/>
      <c r="EN58" s="272"/>
      <c r="EO58" s="272"/>
      <c r="EP58" s="272"/>
      <c r="EQ58" s="272"/>
      <c r="ER58" s="272"/>
      <c r="ES58" s="272"/>
      <c r="ET58" s="272"/>
      <c r="EU58" s="272"/>
      <c r="EV58" s="272"/>
      <c r="EW58" s="272"/>
      <c r="EX58" s="272"/>
      <c r="EY58" s="272"/>
      <c r="EZ58" s="272"/>
      <c r="FA58" s="272"/>
      <c r="FB58" s="272"/>
      <c r="FC58" s="272"/>
      <c r="FD58" s="272"/>
      <c r="FE58" s="272"/>
      <c r="FF58" s="272"/>
      <c r="FG58" s="272"/>
      <c r="FH58" s="272"/>
      <c r="FI58" s="272"/>
      <c r="FJ58" s="272"/>
      <c r="FK58" s="272"/>
      <c r="FL58" s="272"/>
      <c r="FM58" s="272"/>
      <c r="FN58" s="272"/>
      <c r="FO58" s="272"/>
      <c r="FP58" s="272"/>
      <c r="FQ58" s="272"/>
      <c r="FR58" s="272"/>
      <c r="FS58" s="272"/>
      <c r="FT58" s="272"/>
      <c r="FU58" s="272"/>
      <c r="FV58" s="272"/>
      <c r="FW58" s="272"/>
      <c r="FX58" s="272"/>
      <c r="FY58" s="272"/>
      <c r="FZ58" s="272"/>
      <c r="GA58" s="272"/>
      <c r="GB58" s="272"/>
      <c r="GC58" s="272"/>
      <c r="GD58" s="272"/>
      <c r="GE58" s="272"/>
      <c r="GF58" s="272"/>
      <c r="GG58" s="272"/>
      <c r="GH58" s="272"/>
      <c r="GI58" s="272"/>
      <c r="GJ58" s="272"/>
      <c r="GK58" s="272"/>
      <c r="GL58" s="272"/>
      <c r="GM58" s="272"/>
      <c r="GN58" s="272"/>
      <c r="GO58" s="272"/>
      <c r="GP58" s="272"/>
      <c r="GQ58" s="272"/>
      <c r="GR58" s="272"/>
      <c r="GS58" s="272"/>
      <c r="GT58" s="272"/>
      <c r="GU58" s="272"/>
      <c r="GV58" s="272"/>
      <c r="GW58" s="272"/>
      <c r="GX58" s="272"/>
      <c r="GY58" s="272"/>
      <c r="GZ58" s="272"/>
      <c r="HA58" s="272"/>
      <c r="HB58" s="272"/>
      <c r="HC58" s="272"/>
      <c r="HD58" s="272"/>
      <c r="HE58" s="272"/>
      <c r="HF58" s="272"/>
      <c r="HG58" s="272"/>
      <c r="HH58" s="272"/>
      <c r="HI58" s="272"/>
      <c r="HJ58" s="272"/>
      <c r="HK58" s="272"/>
      <c r="HL58" s="272"/>
      <c r="HM58" s="272"/>
      <c r="HN58" s="272"/>
      <c r="HO58" s="272"/>
      <c r="HP58" s="272"/>
      <c r="HQ58" s="272"/>
      <c r="HR58" s="272"/>
      <c r="HS58" s="272"/>
      <c r="HT58" s="272"/>
      <c r="HU58" s="272"/>
      <c r="HV58" s="272"/>
      <c r="HW58" s="272"/>
      <c r="HX58" s="272"/>
      <c r="HY58" s="272"/>
      <c r="HZ58" s="272"/>
      <c r="IA58" s="272"/>
      <c r="IB58" s="272"/>
      <c r="IC58" s="272"/>
      <c r="ID58" s="272"/>
      <c r="IE58" s="272"/>
      <c r="IF58" s="272"/>
      <c r="IG58" s="272"/>
      <c r="IH58" s="272"/>
      <c r="II58" s="272"/>
      <c r="IJ58" s="272"/>
      <c r="IK58" s="272"/>
      <c r="IL58" s="272"/>
    </row>
    <row r="59" spans="1:246" s="275" customFormat="1" ht="15" customHeight="1">
      <c r="A59" s="270" t="s">
        <v>814</v>
      </c>
      <c r="B59" s="271"/>
      <c r="C59" s="271">
        <v>126594</v>
      </c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272"/>
      <c r="BZ59" s="272"/>
      <c r="CA59" s="272"/>
      <c r="CB59" s="272"/>
      <c r="CC59" s="272"/>
      <c r="CD59" s="272"/>
      <c r="CE59" s="272"/>
      <c r="CF59" s="272"/>
      <c r="CG59" s="272"/>
      <c r="CH59" s="272"/>
      <c r="CI59" s="272"/>
      <c r="CJ59" s="272"/>
      <c r="CK59" s="272"/>
      <c r="CL59" s="272"/>
      <c r="CM59" s="272"/>
      <c r="CN59" s="272"/>
      <c r="CO59" s="272"/>
      <c r="CP59" s="272"/>
      <c r="CQ59" s="272"/>
      <c r="CR59" s="272"/>
      <c r="CS59" s="272"/>
      <c r="CT59" s="272"/>
      <c r="CU59" s="272"/>
      <c r="CV59" s="272"/>
      <c r="CW59" s="272"/>
      <c r="CX59" s="272"/>
      <c r="CY59" s="272"/>
      <c r="CZ59" s="272"/>
      <c r="DA59" s="272"/>
      <c r="DB59" s="272"/>
      <c r="DC59" s="272"/>
      <c r="DD59" s="272"/>
      <c r="DE59" s="272"/>
      <c r="DF59" s="272"/>
      <c r="DG59" s="272"/>
      <c r="DH59" s="272"/>
      <c r="DI59" s="272"/>
      <c r="DJ59" s="272"/>
      <c r="DK59" s="272"/>
      <c r="DL59" s="272"/>
      <c r="DM59" s="272"/>
      <c r="DN59" s="272"/>
      <c r="DO59" s="272"/>
      <c r="DP59" s="272"/>
      <c r="DQ59" s="272"/>
      <c r="DR59" s="272"/>
      <c r="DS59" s="272"/>
      <c r="DT59" s="272"/>
      <c r="DU59" s="272"/>
      <c r="DV59" s="272"/>
      <c r="DW59" s="272"/>
      <c r="DX59" s="272"/>
      <c r="DY59" s="272"/>
      <c r="DZ59" s="272"/>
      <c r="EA59" s="272"/>
      <c r="EB59" s="272"/>
      <c r="EC59" s="272"/>
      <c r="ED59" s="272"/>
      <c r="EE59" s="272"/>
      <c r="EF59" s="272"/>
      <c r="EG59" s="272"/>
      <c r="EH59" s="272"/>
      <c r="EI59" s="272"/>
      <c r="EJ59" s="272"/>
      <c r="EK59" s="272"/>
      <c r="EL59" s="272"/>
      <c r="EM59" s="272"/>
      <c r="EN59" s="272"/>
      <c r="EO59" s="272"/>
      <c r="EP59" s="272"/>
      <c r="EQ59" s="272"/>
      <c r="ER59" s="272"/>
      <c r="ES59" s="272"/>
      <c r="ET59" s="272"/>
      <c r="EU59" s="272"/>
      <c r="EV59" s="272"/>
      <c r="EW59" s="272"/>
      <c r="EX59" s="272"/>
      <c r="EY59" s="272"/>
      <c r="EZ59" s="272"/>
      <c r="FA59" s="272"/>
      <c r="FB59" s="272"/>
      <c r="FC59" s="272"/>
      <c r="FD59" s="272"/>
      <c r="FE59" s="272"/>
      <c r="FF59" s="272"/>
      <c r="FG59" s="272"/>
      <c r="FH59" s="272"/>
      <c r="FI59" s="272"/>
      <c r="FJ59" s="272"/>
      <c r="FK59" s="272"/>
      <c r="FL59" s="272"/>
      <c r="FM59" s="272"/>
      <c r="FN59" s="272"/>
      <c r="FO59" s="272"/>
      <c r="FP59" s="272"/>
      <c r="FQ59" s="272"/>
      <c r="FR59" s="272"/>
      <c r="FS59" s="272"/>
      <c r="FT59" s="272"/>
      <c r="FU59" s="272"/>
      <c r="FV59" s="272"/>
      <c r="FW59" s="272"/>
      <c r="FX59" s="272"/>
      <c r="FY59" s="272"/>
      <c r="FZ59" s="272"/>
      <c r="GA59" s="272"/>
      <c r="GB59" s="272"/>
      <c r="GC59" s="272"/>
      <c r="GD59" s="272"/>
      <c r="GE59" s="272"/>
      <c r="GF59" s="272"/>
      <c r="GG59" s="272"/>
      <c r="GH59" s="272"/>
      <c r="GI59" s="272"/>
      <c r="GJ59" s="272"/>
      <c r="GK59" s="272"/>
      <c r="GL59" s="272"/>
      <c r="GM59" s="272"/>
      <c r="GN59" s="272"/>
      <c r="GO59" s="272"/>
      <c r="GP59" s="272"/>
      <c r="GQ59" s="272"/>
      <c r="GR59" s="272"/>
      <c r="GS59" s="272"/>
      <c r="GT59" s="272"/>
      <c r="GU59" s="272"/>
      <c r="GV59" s="272"/>
      <c r="GW59" s="272"/>
      <c r="GX59" s="272"/>
      <c r="GY59" s="272"/>
      <c r="GZ59" s="272"/>
      <c r="HA59" s="272"/>
      <c r="HB59" s="272"/>
      <c r="HC59" s="272"/>
      <c r="HD59" s="272"/>
      <c r="HE59" s="272"/>
      <c r="HF59" s="272"/>
      <c r="HG59" s="272"/>
      <c r="HH59" s="272"/>
      <c r="HI59" s="272"/>
      <c r="HJ59" s="272"/>
      <c r="HK59" s="272"/>
      <c r="HL59" s="272"/>
      <c r="HM59" s="272"/>
      <c r="HN59" s="272"/>
      <c r="HO59" s="272"/>
      <c r="HP59" s="272"/>
      <c r="HQ59" s="272"/>
      <c r="HR59" s="272"/>
      <c r="HS59" s="272"/>
      <c r="HT59" s="272"/>
      <c r="HU59" s="272"/>
      <c r="HV59" s="272"/>
      <c r="HW59" s="272"/>
      <c r="HX59" s="272"/>
      <c r="HY59" s="272"/>
      <c r="HZ59" s="272"/>
      <c r="IA59" s="272"/>
      <c r="IB59" s="272"/>
      <c r="IC59" s="272"/>
      <c r="ID59" s="272"/>
      <c r="IE59" s="272"/>
      <c r="IF59" s="272"/>
      <c r="IG59" s="272"/>
      <c r="IH59" s="272"/>
      <c r="II59" s="272"/>
      <c r="IJ59" s="272"/>
      <c r="IK59" s="272"/>
      <c r="IL59" s="272"/>
    </row>
    <row r="60" spans="1:246" s="275" customFormat="1" ht="15" customHeight="1">
      <c r="A60" s="270" t="s">
        <v>815</v>
      </c>
      <c r="B60" s="271"/>
      <c r="C60" s="271">
        <v>721120</v>
      </c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272"/>
      <c r="BZ60" s="272"/>
      <c r="CA60" s="272"/>
      <c r="CB60" s="272"/>
      <c r="CC60" s="272"/>
      <c r="CD60" s="272"/>
      <c r="CE60" s="272"/>
      <c r="CF60" s="272"/>
      <c r="CG60" s="272"/>
      <c r="CH60" s="272"/>
      <c r="CI60" s="272"/>
      <c r="CJ60" s="272"/>
      <c r="CK60" s="272"/>
      <c r="CL60" s="272"/>
      <c r="CM60" s="272"/>
      <c r="CN60" s="272"/>
      <c r="CO60" s="272"/>
      <c r="CP60" s="272"/>
      <c r="CQ60" s="272"/>
      <c r="CR60" s="272"/>
      <c r="CS60" s="272"/>
      <c r="CT60" s="272"/>
      <c r="CU60" s="272"/>
      <c r="CV60" s="272"/>
      <c r="CW60" s="272"/>
      <c r="CX60" s="272"/>
      <c r="CY60" s="272"/>
      <c r="CZ60" s="272"/>
      <c r="DA60" s="272"/>
      <c r="DB60" s="272"/>
      <c r="DC60" s="272"/>
      <c r="DD60" s="272"/>
      <c r="DE60" s="272"/>
      <c r="DF60" s="272"/>
      <c r="DG60" s="272"/>
      <c r="DH60" s="272"/>
      <c r="DI60" s="272"/>
      <c r="DJ60" s="272"/>
      <c r="DK60" s="272"/>
      <c r="DL60" s="272"/>
      <c r="DM60" s="272"/>
      <c r="DN60" s="272"/>
      <c r="DO60" s="272"/>
      <c r="DP60" s="272"/>
      <c r="DQ60" s="272"/>
      <c r="DR60" s="272"/>
      <c r="DS60" s="272"/>
      <c r="DT60" s="272"/>
      <c r="DU60" s="272"/>
      <c r="DV60" s="272"/>
      <c r="DW60" s="272"/>
      <c r="DX60" s="272"/>
      <c r="DY60" s="272"/>
      <c r="DZ60" s="272"/>
      <c r="EA60" s="272"/>
      <c r="EB60" s="272"/>
      <c r="EC60" s="272"/>
      <c r="ED60" s="272"/>
      <c r="EE60" s="272"/>
      <c r="EF60" s="272"/>
      <c r="EG60" s="272"/>
      <c r="EH60" s="272"/>
      <c r="EI60" s="272"/>
      <c r="EJ60" s="272"/>
      <c r="EK60" s="272"/>
      <c r="EL60" s="272"/>
      <c r="EM60" s="272"/>
      <c r="EN60" s="272"/>
      <c r="EO60" s="272"/>
      <c r="EP60" s="272"/>
      <c r="EQ60" s="272"/>
      <c r="ER60" s="272"/>
      <c r="ES60" s="272"/>
      <c r="ET60" s="272"/>
      <c r="EU60" s="272"/>
      <c r="EV60" s="272"/>
      <c r="EW60" s="272"/>
      <c r="EX60" s="272"/>
      <c r="EY60" s="272"/>
      <c r="EZ60" s="272"/>
      <c r="FA60" s="272"/>
      <c r="FB60" s="272"/>
      <c r="FC60" s="272"/>
      <c r="FD60" s="272"/>
      <c r="FE60" s="272"/>
      <c r="FF60" s="272"/>
      <c r="FG60" s="272"/>
      <c r="FH60" s="272"/>
      <c r="FI60" s="272"/>
      <c r="FJ60" s="272"/>
      <c r="FK60" s="272"/>
      <c r="FL60" s="272"/>
      <c r="FM60" s="272"/>
      <c r="FN60" s="272"/>
      <c r="FO60" s="272"/>
      <c r="FP60" s="272"/>
      <c r="FQ60" s="272"/>
      <c r="FR60" s="272"/>
      <c r="FS60" s="272"/>
      <c r="FT60" s="272"/>
      <c r="FU60" s="272"/>
      <c r="FV60" s="272"/>
      <c r="FW60" s="272"/>
      <c r="FX60" s="272"/>
      <c r="FY60" s="272"/>
      <c r="FZ60" s="272"/>
      <c r="GA60" s="272"/>
      <c r="GB60" s="272"/>
      <c r="GC60" s="272"/>
      <c r="GD60" s="272"/>
      <c r="GE60" s="272"/>
      <c r="GF60" s="272"/>
      <c r="GG60" s="272"/>
      <c r="GH60" s="272"/>
      <c r="GI60" s="272"/>
      <c r="GJ60" s="272"/>
      <c r="GK60" s="272"/>
      <c r="GL60" s="272"/>
      <c r="GM60" s="272"/>
      <c r="GN60" s="272"/>
      <c r="GO60" s="272"/>
      <c r="GP60" s="272"/>
      <c r="GQ60" s="272"/>
      <c r="GR60" s="272"/>
      <c r="GS60" s="272"/>
      <c r="GT60" s="272"/>
      <c r="GU60" s="272"/>
      <c r="GV60" s="272"/>
      <c r="GW60" s="272"/>
      <c r="GX60" s="272"/>
      <c r="GY60" s="272"/>
      <c r="GZ60" s="272"/>
      <c r="HA60" s="272"/>
      <c r="HB60" s="272"/>
      <c r="HC60" s="272"/>
      <c r="HD60" s="272"/>
      <c r="HE60" s="272"/>
      <c r="HF60" s="272"/>
      <c r="HG60" s="272"/>
      <c r="HH60" s="272"/>
      <c r="HI60" s="272"/>
      <c r="HJ60" s="272"/>
      <c r="HK60" s="272"/>
      <c r="HL60" s="272"/>
      <c r="HM60" s="272"/>
      <c r="HN60" s="272"/>
      <c r="HO60" s="272"/>
      <c r="HP60" s="272"/>
      <c r="HQ60" s="272"/>
      <c r="HR60" s="272"/>
      <c r="HS60" s="272"/>
      <c r="HT60" s="272"/>
      <c r="HU60" s="272"/>
      <c r="HV60" s="272"/>
      <c r="HW60" s="272"/>
      <c r="HX60" s="272"/>
      <c r="HY60" s="272"/>
      <c r="HZ60" s="272"/>
      <c r="IA60" s="272"/>
      <c r="IB60" s="272"/>
      <c r="IC60" s="272"/>
      <c r="ID60" s="272"/>
      <c r="IE60" s="272"/>
      <c r="IF60" s="272"/>
      <c r="IG60" s="272"/>
      <c r="IH60" s="272"/>
      <c r="II60" s="272"/>
      <c r="IJ60" s="272"/>
      <c r="IK60" s="272"/>
      <c r="IL60" s="272"/>
    </row>
    <row r="61" spans="1:246" s="275" customFormat="1" ht="29.25" customHeight="1">
      <c r="A61" s="276" t="s">
        <v>816</v>
      </c>
      <c r="B61" s="271"/>
      <c r="C61" s="271">
        <v>163083</v>
      </c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  <c r="CT61" s="272"/>
      <c r="CU61" s="272"/>
      <c r="CV61" s="272"/>
      <c r="CW61" s="272"/>
      <c r="CX61" s="272"/>
      <c r="CY61" s="272"/>
      <c r="CZ61" s="272"/>
      <c r="DA61" s="272"/>
      <c r="DB61" s="272"/>
      <c r="DC61" s="272"/>
      <c r="DD61" s="272"/>
      <c r="DE61" s="272"/>
      <c r="DF61" s="272"/>
      <c r="DG61" s="272"/>
      <c r="DH61" s="272"/>
      <c r="DI61" s="272"/>
      <c r="DJ61" s="272"/>
      <c r="DK61" s="272"/>
      <c r="DL61" s="272"/>
      <c r="DM61" s="272"/>
      <c r="DN61" s="272"/>
      <c r="DO61" s="272"/>
      <c r="DP61" s="272"/>
      <c r="DQ61" s="272"/>
      <c r="DR61" s="272"/>
      <c r="DS61" s="272"/>
      <c r="DT61" s="272"/>
      <c r="DU61" s="272"/>
      <c r="DV61" s="272"/>
      <c r="DW61" s="272"/>
      <c r="DX61" s="272"/>
      <c r="DY61" s="272"/>
      <c r="DZ61" s="272"/>
      <c r="EA61" s="272"/>
      <c r="EB61" s="272"/>
      <c r="EC61" s="272"/>
      <c r="ED61" s="272"/>
      <c r="EE61" s="272"/>
      <c r="EF61" s="272"/>
      <c r="EG61" s="272"/>
      <c r="EH61" s="272"/>
      <c r="EI61" s="272"/>
      <c r="EJ61" s="272"/>
      <c r="EK61" s="272"/>
      <c r="EL61" s="272"/>
      <c r="EM61" s="272"/>
      <c r="EN61" s="272"/>
      <c r="EO61" s="272"/>
      <c r="EP61" s="272"/>
      <c r="EQ61" s="272"/>
      <c r="ER61" s="272"/>
      <c r="ES61" s="272"/>
      <c r="ET61" s="272"/>
      <c r="EU61" s="272"/>
      <c r="EV61" s="272"/>
      <c r="EW61" s="272"/>
      <c r="EX61" s="272"/>
      <c r="EY61" s="272"/>
      <c r="EZ61" s="272"/>
      <c r="FA61" s="272"/>
      <c r="FB61" s="272"/>
      <c r="FC61" s="272"/>
      <c r="FD61" s="272"/>
      <c r="FE61" s="272"/>
      <c r="FF61" s="272"/>
      <c r="FG61" s="272"/>
      <c r="FH61" s="272"/>
      <c r="FI61" s="272"/>
      <c r="FJ61" s="272"/>
      <c r="FK61" s="272"/>
      <c r="FL61" s="272"/>
      <c r="FM61" s="272"/>
      <c r="FN61" s="272"/>
      <c r="FO61" s="272"/>
      <c r="FP61" s="272"/>
      <c r="FQ61" s="272"/>
      <c r="FR61" s="272"/>
      <c r="FS61" s="272"/>
      <c r="FT61" s="272"/>
      <c r="FU61" s="272"/>
      <c r="FV61" s="272"/>
      <c r="FW61" s="272"/>
      <c r="FX61" s="272"/>
      <c r="FY61" s="272"/>
      <c r="FZ61" s="272"/>
      <c r="GA61" s="272"/>
      <c r="GB61" s="272"/>
      <c r="GC61" s="272"/>
      <c r="GD61" s="272"/>
      <c r="GE61" s="272"/>
      <c r="GF61" s="272"/>
      <c r="GG61" s="272"/>
      <c r="GH61" s="272"/>
      <c r="GI61" s="272"/>
      <c r="GJ61" s="272"/>
      <c r="GK61" s="272"/>
      <c r="GL61" s="272"/>
      <c r="GM61" s="272"/>
      <c r="GN61" s="272"/>
      <c r="GO61" s="272"/>
      <c r="GP61" s="272"/>
      <c r="GQ61" s="272"/>
      <c r="GR61" s="272"/>
      <c r="GS61" s="272"/>
      <c r="GT61" s="272"/>
      <c r="GU61" s="272"/>
      <c r="GV61" s="272"/>
      <c r="GW61" s="272"/>
      <c r="GX61" s="272"/>
      <c r="GY61" s="272"/>
      <c r="GZ61" s="272"/>
      <c r="HA61" s="272"/>
      <c r="HB61" s="272"/>
      <c r="HC61" s="272"/>
      <c r="HD61" s="272"/>
      <c r="HE61" s="272"/>
      <c r="HF61" s="272"/>
      <c r="HG61" s="272"/>
      <c r="HH61" s="272"/>
      <c r="HI61" s="272"/>
      <c r="HJ61" s="272"/>
      <c r="HK61" s="272"/>
      <c r="HL61" s="272"/>
      <c r="HM61" s="272"/>
      <c r="HN61" s="272"/>
      <c r="HO61" s="272"/>
      <c r="HP61" s="272"/>
      <c r="HQ61" s="272"/>
      <c r="HR61" s="272"/>
      <c r="HS61" s="272"/>
      <c r="HT61" s="272"/>
      <c r="HU61" s="272"/>
      <c r="HV61" s="272"/>
      <c r="HW61" s="272"/>
      <c r="HX61" s="272"/>
      <c r="HY61" s="272"/>
      <c r="HZ61" s="272"/>
      <c r="IA61" s="272"/>
      <c r="IB61" s="272"/>
      <c r="IC61" s="272"/>
      <c r="ID61" s="272"/>
      <c r="IE61" s="272"/>
      <c r="IF61" s="272"/>
      <c r="IG61" s="272"/>
      <c r="IH61" s="272"/>
      <c r="II61" s="272"/>
      <c r="IJ61" s="272"/>
      <c r="IK61" s="272"/>
      <c r="IL61" s="272"/>
    </row>
    <row r="62" spans="1:246" s="275" customFormat="1" ht="15" customHeight="1">
      <c r="A62" s="270" t="s">
        <v>817</v>
      </c>
      <c r="B62" s="271"/>
      <c r="C62" s="271">
        <v>23886</v>
      </c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272"/>
      <c r="CH62" s="272"/>
      <c r="CI62" s="272"/>
      <c r="CJ62" s="272"/>
      <c r="CK62" s="272"/>
      <c r="CL62" s="272"/>
      <c r="CM62" s="272"/>
      <c r="CN62" s="272"/>
      <c r="CO62" s="272"/>
      <c r="CP62" s="272"/>
      <c r="CQ62" s="272"/>
      <c r="CR62" s="272"/>
      <c r="CS62" s="272"/>
      <c r="CT62" s="272"/>
      <c r="CU62" s="272"/>
      <c r="CV62" s="272"/>
      <c r="CW62" s="272"/>
      <c r="CX62" s="272"/>
      <c r="CY62" s="272"/>
      <c r="CZ62" s="272"/>
      <c r="DA62" s="272"/>
      <c r="DB62" s="272"/>
      <c r="DC62" s="272"/>
      <c r="DD62" s="272"/>
      <c r="DE62" s="272"/>
      <c r="DF62" s="272"/>
      <c r="DG62" s="272"/>
      <c r="DH62" s="272"/>
      <c r="DI62" s="272"/>
      <c r="DJ62" s="272"/>
      <c r="DK62" s="272"/>
      <c r="DL62" s="272"/>
      <c r="DM62" s="272"/>
      <c r="DN62" s="272"/>
      <c r="DO62" s="272"/>
      <c r="DP62" s="272"/>
      <c r="DQ62" s="272"/>
      <c r="DR62" s="272"/>
      <c r="DS62" s="272"/>
      <c r="DT62" s="272"/>
      <c r="DU62" s="272"/>
      <c r="DV62" s="272"/>
      <c r="DW62" s="272"/>
      <c r="DX62" s="272"/>
      <c r="DY62" s="272"/>
      <c r="DZ62" s="272"/>
      <c r="EA62" s="272"/>
      <c r="EB62" s="272"/>
      <c r="EC62" s="272"/>
      <c r="ED62" s="272"/>
      <c r="EE62" s="272"/>
      <c r="EF62" s="272"/>
      <c r="EG62" s="272"/>
      <c r="EH62" s="272"/>
      <c r="EI62" s="272"/>
      <c r="EJ62" s="272"/>
      <c r="EK62" s="272"/>
      <c r="EL62" s="272"/>
      <c r="EM62" s="272"/>
      <c r="EN62" s="272"/>
      <c r="EO62" s="272"/>
      <c r="EP62" s="272"/>
      <c r="EQ62" s="272"/>
      <c r="ER62" s="272"/>
      <c r="ES62" s="272"/>
      <c r="ET62" s="272"/>
      <c r="EU62" s="272"/>
      <c r="EV62" s="272"/>
      <c r="EW62" s="272"/>
      <c r="EX62" s="272"/>
      <c r="EY62" s="272"/>
      <c r="EZ62" s="272"/>
      <c r="FA62" s="272"/>
      <c r="FB62" s="272"/>
      <c r="FC62" s="272"/>
      <c r="FD62" s="272"/>
      <c r="FE62" s="272"/>
      <c r="FF62" s="272"/>
      <c r="FG62" s="272"/>
      <c r="FH62" s="272"/>
      <c r="FI62" s="272"/>
      <c r="FJ62" s="272"/>
      <c r="FK62" s="272"/>
      <c r="FL62" s="272"/>
      <c r="FM62" s="272"/>
      <c r="FN62" s="272"/>
      <c r="FO62" s="272"/>
      <c r="FP62" s="272"/>
      <c r="FQ62" s="272"/>
      <c r="FR62" s="272"/>
      <c r="FS62" s="272"/>
      <c r="FT62" s="272"/>
      <c r="FU62" s="272"/>
      <c r="FV62" s="272"/>
      <c r="FW62" s="272"/>
      <c r="FX62" s="272"/>
      <c r="FY62" s="272"/>
      <c r="FZ62" s="272"/>
      <c r="GA62" s="272"/>
      <c r="GB62" s="272"/>
      <c r="GC62" s="272"/>
      <c r="GD62" s="272"/>
      <c r="GE62" s="272"/>
      <c r="GF62" s="272"/>
      <c r="GG62" s="272"/>
      <c r="GH62" s="272"/>
      <c r="GI62" s="272"/>
      <c r="GJ62" s="272"/>
      <c r="GK62" s="272"/>
      <c r="GL62" s="272"/>
      <c r="GM62" s="272"/>
      <c r="GN62" s="272"/>
      <c r="GO62" s="272"/>
      <c r="GP62" s="272"/>
      <c r="GQ62" s="272"/>
      <c r="GR62" s="272"/>
      <c r="GS62" s="272"/>
      <c r="GT62" s="272"/>
      <c r="GU62" s="272"/>
      <c r="GV62" s="272"/>
      <c r="GW62" s="272"/>
      <c r="GX62" s="272"/>
      <c r="GY62" s="272"/>
      <c r="GZ62" s="272"/>
      <c r="HA62" s="272"/>
      <c r="HB62" s="272"/>
      <c r="HC62" s="272"/>
      <c r="HD62" s="272"/>
      <c r="HE62" s="272"/>
      <c r="HF62" s="272"/>
      <c r="HG62" s="272"/>
      <c r="HH62" s="272"/>
      <c r="HI62" s="272"/>
      <c r="HJ62" s="272"/>
      <c r="HK62" s="272"/>
      <c r="HL62" s="272"/>
      <c r="HM62" s="272"/>
      <c r="HN62" s="272"/>
      <c r="HO62" s="272"/>
      <c r="HP62" s="272"/>
      <c r="HQ62" s="272"/>
      <c r="HR62" s="272"/>
      <c r="HS62" s="272"/>
      <c r="HT62" s="272"/>
      <c r="HU62" s="272"/>
      <c r="HV62" s="272"/>
      <c r="HW62" s="272"/>
      <c r="HX62" s="272"/>
      <c r="HY62" s="272"/>
      <c r="HZ62" s="272"/>
      <c r="IA62" s="272"/>
      <c r="IB62" s="272"/>
      <c r="IC62" s="272"/>
      <c r="ID62" s="272"/>
      <c r="IE62" s="272"/>
      <c r="IF62" s="272"/>
      <c r="IG62" s="272"/>
      <c r="IH62" s="272"/>
      <c r="II62" s="272"/>
      <c r="IJ62" s="272"/>
      <c r="IK62" s="272"/>
      <c r="IL62" s="272"/>
    </row>
    <row r="63" spans="1:246" s="275" customFormat="1" ht="15" customHeight="1">
      <c r="A63" s="270" t="s">
        <v>818</v>
      </c>
      <c r="B63" s="271"/>
      <c r="C63" s="271">
        <v>1800</v>
      </c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272"/>
      <c r="AQ63" s="272"/>
      <c r="AR63" s="272"/>
      <c r="AS63" s="272"/>
      <c r="AT63" s="272"/>
      <c r="AU63" s="272"/>
      <c r="AV63" s="272"/>
      <c r="AW63" s="272"/>
      <c r="AX63" s="272"/>
      <c r="AY63" s="272"/>
      <c r="AZ63" s="272"/>
      <c r="BA63" s="272"/>
      <c r="BB63" s="272"/>
      <c r="BC63" s="272"/>
      <c r="BD63" s="272"/>
      <c r="BE63" s="272"/>
      <c r="BF63" s="272"/>
      <c r="BG63" s="272"/>
      <c r="BH63" s="272"/>
      <c r="BI63" s="272"/>
      <c r="BJ63" s="272"/>
      <c r="BK63" s="272"/>
      <c r="BL63" s="272"/>
      <c r="BM63" s="272"/>
      <c r="BN63" s="272"/>
      <c r="BO63" s="272"/>
      <c r="BP63" s="272"/>
      <c r="BQ63" s="272"/>
      <c r="BR63" s="272"/>
      <c r="BS63" s="272"/>
      <c r="BT63" s="272"/>
      <c r="BU63" s="272"/>
      <c r="BV63" s="272"/>
      <c r="BW63" s="272"/>
      <c r="BX63" s="272"/>
      <c r="BY63" s="272"/>
      <c r="BZ63" s="272"/>
      <c r="CA63" s="272"/>
      <c r="CB63" s="272"/>
      <c r="CC63" s="272"/>
      <c r="CD63" s="272"/>
      <c r="CE63" s="272"/>
      <c r="CF63" s="272"/>
      <c r="CG63" s="272"/>
      <c r="CH63" s="272"/>
      <c r="CI63" s="272"/>
      <c r="CJ63" s="272"/>
      <c r="CK63" s="272"/>
      <c r="CL63" s="272"/>
      <c r="CM63" s="272"/>
      <c r="CN63" s="272"/>
      <c r="CO63" s="272"/>
      <c r="CP63" s="272"/>
      <c r="CQ63" s="272"/>
      <c r="CR63" s="272"/>
      <c r="CS63" s="272"/>
      <c r="CT63" s="272"/>
      <c r="CU63" s="272"/>
      <c r="CV63" s="272"/>
      <c r="CW63" s="272"/>
      <c r="CX63" s="272"/>
      <c r="CY63" s="272"/>
      <c r="CZ63" s="272"/>
      <c r="DA63" s="272"/>
      <c r="DB63" s="272"/>
      <c r="DC63" s="272"/>
      <c r="DD63" s="272"/>
      <c r="DE63" s="272"/>
      <c r="DF63" s="272"/>
      <c r="DG63" s="272"/>
      <c r="DH63" s="272"/>
      <c r="DI63" s="272"/>
      <c r="DJ63" s="272"/>
      <c r="DK63" s="272"/>
      <c r="DL63" s="272"/>
      <c r="DM63" s="272"/>
      <c r="DN63" s="272"/>
      <c r="DO63" s="272"/>
      <c r="DP63" s="272"/>
      <c r="DQ63" s="272"/>
      <c r="DR63" s="272"/>
      <c r="DS63" s="272"/>
      <c r="DT63" s="272"/>
      <c r="DU63" s="272"/>
      <c r="DV63" s="272"/>
      <c r="DW63" s="272"/>
      <c r="DX63" s="272"/>
      <c r="DY63" s="272"/>
      <c r="DZ63" s="272"/>
      <c r="EA63" s="272"/>
      <c r="EB63" s="272"/>
      <c r="EC63" s="272"/>
      <c r="ED63" s="272"/>
      <c r="EE63" s="272"/>
      <c r="EF63" s="272"/>
      <c r="EG63" s="272"/>
      <c r="EH63" s="272"/>
      <c r="EI63" s="272"/>
      <c r="EJ63" s="272"/>
      <c r="EK63" s="272"/>
      <c r="EL63" s="272"/>
      <c r="EM63" s="272"/>
      <c r="EN63" s="272"/>
      <c r="EO63" s="272"/>
      <c r="EP63" s="272"/>
      <c r="EQ63" s="272"/>
      <c r="ER63" s="272"/>
      <c r="ES63" s="272"/>
      <c r="ET63" s="272"/>
      <c r="EU63" s="272"/>
      <c r="EV63" s="272"/>
      <c r="EW63" s="272"/>
      <c r="EX63" s="272"/>
      <c r="EY63" s="272"/>
      <c r="EZ63" s="272"/>
      <c r="FA63" s="272"/>
      <c r="FB63" s="272"/>
      <c r="FC63" s="272"/>
      <c r="FD63" s="272"/>
      <c r="FE63" s="272"/>
      <c r="FF63" s="272"/>
      <c r="FG63" s="272"/>
      <c r="FH63" s="272"/>
      <c r="FI63" s="272"/>
      <c r="FJ63" s="272"/>
      <c r="FK63" s="272"/>
      <c r="FL63" s="272"/>
      <c r="FM63" s="272"/>
      <c r="FN63" s="272"/>
      <c r="FO63" s="272"/>
      <c r="FP63" s="272"/>
      <c r="FQ63" s="272"/>
      <c r="FR63" s="272"/>
      <c r="FS63" s="272"/>
      <c r="FT63" s="272"/>
      <c r="FU63" s="272"/>
      <c r="FV63" s="272"/>
      <c r="FW63" s="272"/>
      <c r="FX63" s="272"/>
      <c r="FY63" s="272"/>
      <c r="FZ63" s="272"/>
      <c r="GA63" s="272"/>
      <c r="GB63" s="272"/>
      <c r="GC63" s="272"/>
      <c r="GD63" s="272"/>
      <c r="GE63" s="272"/>
      <c r="GF63" s="272"/>
      <c r="GG63" s="272"/>
      <c r="GH63" s="272"/>
      <c r="GI63" s="272"/>
      <c r="GJ63" s="272"/>
      <c r="GK63" s="272"/>
      <c r="GL63" s="272"/>
      <c r="GM63" s="272"/>
      <c r="GN63" s="272"/>
      <c r="GO63" s="272"/>
      <c r="GP63" s="272"/>
      <c r="GQ63" s="272"/>
      <c r="GR63" s="272"/>
      <c r="GS63" s="272"/>
      <c r="GT63" s="272"/>
      <c r="GU63" s="272"/>
      <c r="GV63" s="272"/>
      <c r="GW63" s="272"/>
      <c r="GX63" s="272"/>
      <c r="GY63" s="272"/>
      <c r="GZ63" s="272"/>
      <c r="HA63" s="272"/>
      <c r="HB63" s="272"/>
      <c r="HC63" s="272"/>
      <c r="HD63" s="272"/>
      <c r="HE63" s="272"/>
      <c r="HF63" s="272"/>
      <c r="HG63" s="272"/>
      <c r="HH63" s="272"/>
      <c r="HI63" s="272"/>
      <c r="HJ63" s="272"/>
      <c r="HK63" s="272"/>
      <c r="HL63" s="272"/>
      <c r="HM63" s="272"/>
      <c r="HN63" s="272"/>
      <c r="HO63" s="272"/>
      <c r="HP63" s="272"/>
      <c r="HQ63" s="272"/>
      <c r="HR63" s="272"/>
      <c r="HS63" s="272"/>
      <c r="HT63" s="272"/>
      <c r="HU63" s="272"/>
      <c r="HV63" s="272"/>
      <c r="HW63" s="272"/>
      <c r="HX63" s="272"/>
      <c r="HY63" s="272"/>
      <c r="HZ63" s="272"/>
      <c r="IA63" s="272"/>
      <c r="IB63" s="272"/>
      <c r="IC63" s="272"/>
      <c r="ID63" s="272"/>
      <c r="IE63" s="272"/>
      <c r="IF63" s="272"/>
      <c r="IG63" s="272"/>
      <c r="IH63" s="272"/>
      <c r="II63" s="272"/>
      <c r="IJ63" s="272"/>
      <c r="IK63" s="272"/>
      <c r="IL63" s="272"/>
    </row>
    <row r="64" spans="1:246" s="147" customFormat="1" ht="15" customHeight="1">
      <c r="A64" s="61" t="s">
        <v>819</v>
      </c>
      <c r="B64" s="265"/>
      <c r="C64" s="271">
        <v>628736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</row>
    <row r="65" spans="1:246" s="275" customFormat="1" ht="15" customHeight="1">
      <c r="A65" s="270" t="s">
        <v>820</v>
      </c>
      <c r="B65" s="271"/>
      <c r="C65" s="271">
        <v>628736</v>
      </c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72"/>
      <c r="BM65" s="272"/>
      <c r="BN65" s="272"/>
      <c r="BO65" s="272"/>
      <c r="BP65" s="272"/>
      <c r="BQ65" s="272"/>
      <c r="BR65" s="272"/>
      <c r="BS65" s="272"/>
      <c r="BT65" s="272"/>
      <c r="BU65" s="272"/>
      <c r="BV65" s="272"/>
      <c r="BW65" s="272"/>
      <c r="BX65" s="272"/>
      <c r="BY65" s="272"/>
      <c r="BZ65" s="272"/>
      <c r="CA65" s="272"/>
      <c r="CB65" s="272"/>
      <c r="CC65" s="272"/>
      <c r="CD65" s="272"/>
      <c r="CE65" s="272"/>
      <c r="CF65" s="272"/>
      <c r="CG65" s="272"/>
      <c r="CH65" s="272"/>
      <c r="CI65" s="272"/>
      <c r="CJ65" s="272"/>
      <c r="CK65" s="272"/>
      <c r="CL65" s="272"/>
      <c r="CM65" s="272"/>
      <c r="CN65" s="272"/>
      <c r="CO65" s="272"/>
      <c r="CP65" s="272"/>
      <c r="CQ65" s="272"/>
      <c r="CR65" s="272"/>
      <c r="CS65" s="272"/>
      <c r="CT65" s="272"/>
      <c r="CU65" s="272"/>
      <c r="CV65" s="272"/>
      <c r="CW65" s="272"/>
      <c r="CX65" s="272"/>
      <c r="CY65" s="272"/>
      <c r="CZ65" s="272"/>
      <c r="DA65" s="272"/>
      <c r="DB65" s="272"/>
      <c r="DC65" s="272"/>
      <c r="DD65" s="272"/>
      <c r="DE65" s="272"/>
      <c r="DF65" s="272"/>
      <c r="DG65" s="272"/>
      <c r="DH65" s="272"/>
      <c r="DI65" s="272"/>
      <c r="DJ65" s="272"/>
      <c r="DK65" s="272"/>
      <c r="DL65" s="272"/>
      <c r="DM65" s="272"/>
      <c r="DN65" s="272"/>
      <c r="DO65" s="272"/>
      <c r="DP65" s="272"/>
      <c r="DQ65" s="272"/>
      <c r="DR65" s="272"/>
      <c r="DS65" s="272"/>
      <c r="DT65" s="272"/>
      <c r="DU65" s="272"/>
      <c r="DV65" s="272"/>
      <c r="DW65" s="272"/>
      <c r="DX65" s="272"/>
      <c r="DY65" s="272"/>
      <c r="DZ65" s="272"/>
      <c r="EA65" s="272"/>
      <c r="EB65" s="272"/>
      <c r="EC65" s="272"/>
      <c r="ED65" s="272"/>
      <c r="EE65" s="272"/>
      <c r="EF65" s="272"/>
      <c r="EG65" s="272"/>
      <c r="EH65" s="272"/>
      <c r="EI65" s="272"/>
      <c r="EJ65" s="272"/>
      <c r="EK65" s="272"/>
      <c r="EL65" s="272"/>
      <c r="EM65" s="272"/>
      <c r="EN65" s="272"/>
      <c r="EO65" s="272"/>
      <c r="EP65" s="272"/>
      <c r="EQ65" s="272"/>
      <c r="ER65" s="272"/>
      <c r="ES65" s="272"/>
      <c r="ET65" s="272"/>
      <c r="EU65" s="272"/>
      <c r="EV65" s="272"/>
      <c r="EW65" s="272"/>
      <c r="EX65" s="272"/>
      <c r="EY65" s="272"/>
      <c r="EZ65" s="272"/>
      <c r="FA65" s="272"/>
      <c r="FB65" s="272"/>
      <c r="FC65" s="272"/>
      <c r="FD65" s="272"/>
      <c r="FE65" s="272"/>
      <c r="FF65" s="272"/>
      <c r="FG65" s="272"/>
      <c r="FH65" s="272"/>
      <c r="FI65" s="272"/>
      <c r="FJ65" s="272"/>
      <c r="FK65" s="272"/>
      <c r="FL65" s="272"/>
      <c r="FM65" s="272"/>
      <c r="FN65" s="272"/>
      <c r="FO65" s="272"/>
      <c r="FP65" s="272"/>
      <c r="FQ65" s="272"/>
      <c r="FR65" s="272"/>
      <c r="FS65" s="272"/>
      <c r="FT65" s="272"/>
      <c r="FU65" s="272"/>
      <c r="FV65" s="272"/>
      <c r="FW65" s="272"/>
      <c r="FX65" s="272"/>
      <c r="FY65" s="272"/>
      <c r="FZ65" s="272"/>
      <c r="GA65" s="272"/>
      <c r="GB65" s="272"/>
      <c r="GC65" s="272"/>
      <c r="GD65" s="272"/>
      <c r="GE65" s="272"/>
      <c r="GF65" s="272"/>
      <c r="GG65" s="272"/>
      <c r="GH65" s="272"/>
      <c r="GI65" s="272"/>
      <c r="GJ65" s="272"/>
      <c r="GK65" s="272"/>
      <c r="GL65" s="272"/>
      <c r="GM65" s="272"/>
      <c r="GN65" s="272"/>
      <c r="GO65" s="272"/>
      <c r="GP65" s="272"/>
      <c r="GQ65" s="272"/>
      <c r="GR65" s="272"/>
      <c r="GS65" s="272"/>
      <c r="GT65" s="272"/>
      <c r="GU65" s="272"/>
      <c r="GV65" s="272"/>
      <c r="GW65" s="272"/>
      <c r="GX65" s="272"/>
      <c r="GY65" s="272"/>
      <c r="GZ65" s="272"/>
      <c r="HA65" s="272"/>
      <c r="HB65" s="272"/>
      <c r="HC65" s="272"/>
      <c r="HD65" s="272"/>
      <c r="HE65" s="272"/>
      <c r="HF65" s="272"/>
      <c r="HG65" s="272"/>
      <c r="HH65" s="272"/>
      <c r="HI65" s="272"/>
      <c r="HJ65" s="272"/>
      <c r="HK65" s="272"/>
      <c r="HL65" s="272"/>
      <c r="HM65" s="272"/>
      <c r="HN65" s="272"/>
      <c r="HO65" s="272"/>
      <c r="HP65" s="272"/>
      <c r="HQ65" s="272"/>
      <c r="HR65" s="272"/>
      <c r="HS65" s="272"/>
      <c r="HT65" s="272"/>
      <c r="HU65" s="272"/>
      <c r="HV65" s="272"/>
      <c r="HW65" s="272"/>
      <c r="HX65" s="272"/>
      <c r="HY65" s="272"/>
      <c r="HZ65" s="272"/>
      <c r="IA65" s="272"/>
      <c r="IB65" s="272"/>
      <c r="IC65" s="272"/>
      <c r="ID65" s="272"/>
      <c r="IE65" s="272"/>
      <c r="IF65" s="272"/>
      <c r="IG65" s="272"/>
      <c r="IH65" s="272"/>
      <c r="II65" s="272"/>
      <c r="IJ65" s="272"/>
      <c r="IK65" s="272"/>
      <c r="IL65" s="272"/>
    </row>
    <row r="66" spans="1:246" s="278" customFormat="1" ht="15" customHeight="1">
      <c r="A66" s="256" t="s">
        <v>821</v>
      </c>
      <c r="B66" s="277"/>
      <c r="C66" s="277">
        <v>88048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</row>
    <row r="67" spans="1:246" s="278" customFormat="1" ht="15" customHeight="1">
      <c r="A67" s="256" t="s">
        <v>822</v>
      </c>
      <c r="B67" s="277"/>
      <c r="C67" s="277">
        <v>540688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</row>
    <row r="68" spans="1:246" s="269" customFormat="1" ht="15" customHeight="1">
      <c r="A68" s="61" t="s">
        <v>1818</v>
      </c>
      <c r="B68" s="265"/>
      <c r="C68" s="271">
        <v>440986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</row>
    <row r="69" spans="1:246" s="275" customFormat="1" ht="15" customHeight="1">
      <c r="A69" s="270" t="s">
        <v>823</v>
      </c>
      <c r="B69" s="271"/>
      <c r="C69" s="271">
        <v>440986</v>
      </c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72"/>
      <c r="BK69" s="272"/>
      <c r="BL69" s="272"/>
      <c r="BM69" s="272"/>
      <c r="BN69" s="272"/>
      <c r="BO69" s="272"/>
      <c r="BP69" s="272"/>
      <c r="BQ69" s="272"/>
      <c r="BR69" s="272"/>
      <c r="BS69" s="272"/>
      <c r="BT69" s="272"/>
      <c r="BU69" s="272"/>
      <c r="BV69" s="272"/>
      <c r="BW69" s="272"/>
      <c r="BX69" s="272"/>
      <c r="BY69" s="272"/>
      <c r="BZ69" s="272"/>
      <c r="CA69" s="272"/>
      <c r="CB69" s="272"/>
      <c r="CC69" s="272"/>
      <c r="CD69" s="272"/>
      <c r="CE69" s="272"/>
      <c r="CF69" s="272"/>
      <c r="CG69" s="272"/>
      <c r="CH69" s="272"/>
      <c r="CI69" s="272"/>
      <c r="CJ69" s="272"/>
      <c r="CK69" s="272"/>
      <c r="CL69" s="272"/>
      <c r="CM69" s="272"/>
      <c r="CN69" s="272"/>
      <c r="CO69" s="272"/>
      <c r="CP69" s="272"/>
      <c r="CQ69" s="272"/>
      <c r="CR69" s="272"/>
      <c r="CS69" s="272"/>
      <c r="CT69" s="272"/>
      <c r="CU69" s="272"/>
      <c r="CV69" s="272"/>
      <c r="CW69" s="272"/>
      <c r="CX69" s="272"/>
      <c r="CY69" s="272"/>
      <c r="CZ69" s="272"/>
      <c r="DA69" s="272"/>
      <c r="DB69" s="272"/>
      <c r="DC69" s="272"/>
      <c r="DD69" s="272"/>
      <c r="DE69" s="272"/>
      <c r="DF69" s="272"/>
      <c r="DG69" s="272"/>
      <c r="DH69" s="272"/>
      <c r="DI69" s="272"/>
      <c r="DJ69" s="272"/>
      <c r="DK69" s="272"/>
      <c r="DL69" s="272"/>
      <c r="DM69" s="272"/>
      <c r="DN69" s="272"/>
      <c r="DO69" s="272"/>
      <c r="DP69" s="272"/>
      <c r="DQ69" s="272"/>
      <c r="DR69" s="272"/>
      <c r="DS69" s="272"/>
      <c r="DT69" s="272"/>
      <c r="DU69" s="272"/>
      <c r="DV69" s="272"/>
      <c r="DW69" s="272"/>
      <c r="DX69" s="272"/>
      <c r="DY69" s="272"/>
      <c r="DZ69" s="272"/>
      <c r="EA69" s="272"/>
      <c r="EB69" s="272"/>
      <c r="EC69" s="272"/>
      <c r="ED69" s="272"/>
      <c r="EE69" s="272"/>
      <c r="EF69" s="272"/>
      <c r="EG69" s="272"/>
      <c r="EH69" s="272"/>
      <c r="EI69" s="272"/>
      <c r="EJ69" s="272"/>
      <c r="EK69" s="272"/>
      <c r="EL69" s="272"/>
      <c r="EM69" s="272"/>
      <c r="EN69" s="272"/>
      <c r="EO69" s="272"/>
      <c r="EP69" s="272"/>
      <c r="EQ69" s="272"/>
      <c r="ER69" s="272"/>
      <c r="ES69" s="272"/>
      <c r="ET69" s="272"/>
      <c r="EU69" s="272"/>
      <c r="EV69" s="272"/>
      <c r="EW69" s="272"/>
      <c r="EX69" s="272"/>
      <c r="EY69" s="272"/>
      <c r="EZ69" s="272"/>
      <c r="FA69" s="272"/>
      <c r="FB69" s="272"/>
      <c r="FC69" s="272"/>
      <c r="FD69" s="272"/>
      <c r="FE69" s="272"/>
      <c r="FF69" s="272"/>
      <c r="FG69" s="272"/>
      <c r="FH69" s="272"/>
      <c r="FI69" s="272"/>
      <c r="FJ69" s="272"/>
      <c r="FK69" s="272"/>
      <c r="FL69" s="272"/>
      <c r="FM69" s="272"/>
      <c r="FN69" s="272"/>
      <c r="FO69" s="272"/>
      <c r="FP69" s="272"/>
      <c r="FQ69" s="272"/>
      <c r="FR69" s="272"/>
      <c r="FS69" s="272"/>
      <c r="FT69" s="272"/>
      <c r="FU69" s="272"/>
      <c r="FV69" s="272"/>
      <c r="FW69" s="272"/>
      <c r="FX69" s="272"/>
      <c r="FY69" s="272"/>
      <c r="FZ69" s="272"/>
      <c r="GA69" s="272"/>
      <c r="GB69" s="272"/>
      <c r="GC69" s="272"/>
      <c r="GD69" s="272"/>
      <c r="GE69" s="272"/>
      <c r="GF69" s="272"/>
      <c r="GG69" s="272"/>
      <c r="GH69" s="272"/>
      <c r="GI69" s="272"/>
      <c r="GJ69" s="272"/>
      <c r="GK69" s="272"/>
      <c r="GL69" s="272"/>
      <c r="GM69" s="272"/>
      <c r="GN69" s="272"/>
      <c r="GO69" s="272"/>
      <c r="GP69" s="272"/>
      <c r="GQ69" s="272"/>
      <c r="GR69" s="272"/>
      <c r="GS69" s="272"/>
      <c r="GT69" s="272"/>
      <c r="GU69" s="272"/>
      <c r="GV69" s="272"/>
      <c r="GW69" s="272"/>
      <c r="GX69" s="272"/>
      <c r="GY69" s="272"/>
      <c r="GZ69" s="272"/>
      <c r="HA69" s="272"/>
      <c r="HB69" s="272"/>
      <c r="HC69" s="272"/>
      <c r="HD69" s="272"/>
      <c r="HE69" s="272"/>
      <c r="HF69" s="272"/>
      <c r="HG69" s="272"/>
      <c r="HH69" s="272"/>
      <c r="HI69" s="272"/>
      <c r="HJ69" s="272"/>
      <c r="HK69" s="272"/>
      <c r="HL69" s="272"/>
      <c r="HM69" s="272"/>
      <c r="HN69" s="272"/>
      <c r="HO69" s="272"/>
      <c r="HP69" s="272"/>
      <c r="HQ69" s="272"/>
      <c r="HR69" s="272"/>
      <c r="HS69" s="272"/>
      <c r="HT69" s="272"/>
      <c r="HU69" s="272"/>
      <c r="HV69" s="272"/>
      <c r="HW69" s="272"/>
      <c r="HX69" s="272"/>
      <c r="HY69" s="272"/>
      <c r="HZ69" s="272"/>
      <c r="IA69" s="272"/>
      <c r="IB69" s="272"/>
      <c r="IC69" s="272"/>
      <c r="ID69" s="272"/>
      <c r="IE69" s="272"/>
      <c r="IF69" s="272"/>
      <c r="IG69" s="272"/>
      <c r="IH69" s="272"/>
      <c r="II69" s="272"/>
      <c r="IJ69" s="272"/>
      <c r="IK69" s="272"/>
      <c r="IL69" s="272"/>
    </row>
    <row r="70" spans="1:246" s="269" customFormat="1" ht="15" customHeight="1">
      <c r="A70" s="270"/>
      <c r="B70" s="271"/>
      <c r="C70" s="271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</row>
    <row r="71" spans="1:246" s="269" customFormat="1" ht="27" customHeight="1">
      <c r="A71" s="270"/>
      <c r="B71" s="271"/>
      <c r="C71" s="271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</row>
    <row r="72" spans="1:246" s="269" customFormat="1" ht="15" customHeight="1">
      <c r="A72" s="61" t="s">
        <v>824</v>
      </c>
      <c r="B72" s="255" t="s">
        <v>825</v>
      </c>
      <c r="C72" s="279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</row>
    <row r="73" spans="1:246" s="269" customFormat="1" ht="14.25" customHeight="1">
      <c r="A73" s="280"/>
      <c r="B73" s="265"/>
      <c r="C73" s="265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</row>
    <row r="74" spans="1:3" ht="15" customHeight="1">
      <c r="A74" s="61"/>
      <c r="B74" s="61"/>
      <c r="C74" s="61"/>
    </row>
    <row r="75" spans="1:246" s="269" customFormat="1" ht="45" customHeight="1">
      <c r="A75" s="61" t="s">
        <v>826</v>
      </c>
      <c r="B75" s="255" t="s">
        <v>1972</v>
      </c>
      <c r="C75" s="279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</row>
    <row r="76" spans="1:246" s="269" customFormat="1" ht="15" customHeight="1">
      <c r="A76" s="61"/>
      <c r="B76" s="255"/>
      <c r="C76" s="260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</row>
    <row r="78" spans="1:246" s="269" customFormat="1" ht="15" customHeight="1">
      <c r="A78" s="280"/>
      <c r="B78" s="260"/>
      <c r="C78" s="260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</row>
    <row r="79" spans="1:246" s="269" customFormat="1" ht="15" customHeight="1">
      <c r="A79" s="280"/>
      <c r="B79" s="260"/>
      <c r="C79" s="260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</row>
    <row r="80" spans="2:3" ht="15" customHeight="1">
      <c r="B80" s="260"/>
      <c r="C80" s="260"/>
    </row>
    <row r="81" spans="2:3" ht="15" customHeight="1">
      <c r="B81" s="260"/>
      <c r="C81" s="260"/>
    </row>
    <row r="82" spans="2:3" ht="15" customHeight="1">
      <c r="B82" s="260"/>
      <c r="C82" s="260"/>
    </row>
    <row r="83" spans="2:3" ht="15" customHeight="1">
      <c r="B83" s="260"/>
      <c r="C83" s="260"/>
    </row>
    <row r="84" spans="2:3" ht="15" customHeight="1">
      <c r="B84" s="260"/>
      <c r="C84" s="260"/>
    </row>
    <row r="85" spans="2:3" ht="15" customHeight="1">
      <c r="B85" s="260"/>
      <c r="C85" s="260"/>
    </row>
    <row r="86" spans="2:3" ht="15" customHeight="1">
      <c r="B86" s="260"/>
      <c r="C86" s="260"/>
    </row>
    <row r="87" spans="2:3" ht="15" customHeight="1">
      <c r="B87" s="260"/>
      <c r="C87" s="260"/>
    </row>
    <row r="88" spans="2:3" ht="15" customHeight="1">
      <c r="B88" s="260"/>
      <c r="C88" s="260"/>
    </row>
    <row r="89" spans="2:3" ht="15" customHeight="1">
      <c r="B89" s="260"/>
      <c r="C89" s="260"/>
    </row>
    <row r="90" spans="2:3" ht="15" customHeight="1">
      <c r="B90" s="260"/>
      <c r="C90" s="260"/>
    </row>
    <row r="91" spans="2:3" ht="15" customHeight="1">
      <c r="B91" s="260"/>
      <c r="C91" s="260"/>
    </row>
    <row r="92" spans="2:3" ht="15" customHeight="1">
      <c r="B92" s="260"/>
      <c r="C92" s="260"/>
    </row>
    <row r="93" spans="2:3" ht="15" customHeight="1">
      <c r="B93" s="260"/>
      <c r="C93" s="260"/>
    </row>
    <row r="94" spans="2:3" ht="15" customHeight="1">
      <c r="B94" s="260"/>
      <c r="C94" s="260"/>
    </row>
    <row r="95" spans="2:3" ht="15" customHeight="1">
      <c r="B95" s="260"/>
      <c r="C95" s="260"/>
    </row>
    <row r="96" spans="2:3" ht="15" customHeight="1">
      <c r="B96" s="260"/>
      <c r="C96" s="260"/>
    </row>
    <row r="97" spans="2:3" ht="15" customHeight="1">
      <c r="B97" s="260"/>
      <c r="C97" s="260"/>
    </row>
    <row r="98" spans="2:3" ht="15" customHeight="1">
      <c r="B98" s="260"/>
      <c r="C98" s="260"/>
    </row>
    <row r="99" spans="2:3" ht="15" customHeight="1">
      <c r="B99" s="260"/>
      <c r="C99" s="260"/>
    </row>
    <row r="100" spans="2:3" ht="15" customHeight="1">
      <c r="B100" s="260"/>
      <c r="C100" s="260"/>
    </row>
    <row r="101" spans="2:3" ht="15" customHeight="1">
      <c r="B101" s="260"/>
      <c r="C101" s="260"/>
    </row>
    <row r="102" spans="2:3" ht="15" customHeight="1">
      <c r="B102" s="260"/>
      <c r="C102" s="260"/>
    </row>
    <row r="103" spans="2:3" ht="15" customHeight="1">
      <c r="B103" s="260"/>
      <c r="C103" s="260"/>
    </row>
    <row r="104" spans="2:3" ht="15" customHeight="1">
      <c r="B104" s="260"/>
      <c r="C104" s="260"/>
    </row>
    <row r="105" spans="2:3" ht="15" customHeight="1">
      <c r="B105" s="260"/>
      <c r="C105" s="260"/>
    </row>
    <row r="106" spans="2:3" ht="15" customHeight="1">
      <c r="B106" s="260"/>
      <c r="C106" s="260"/>
    </row>
    <row r="107" spans="2:3" ht="15" customHeight="1">
      <c r="B107" s="260"/>
      <c r="C107" s="260"/>
    </row>
    <row r="108" spans="2:3" ht="15" customHeight="1">
      <c r="B108" s="260"/>
      <c r="C108" s="260"/>
    </row>
    <row r="109" spans="2:3" ht="15" customHeight="1">
      <c r="B109" s="260"/>
      <c r="C109" s="260"/>
    </row>
    <row r="110" spans="2:3" ht="15" customHeight="1">
      <c r="B110" s="260"/>
      <c r="C110" s="260"/>
    </row>
    <row r="111" spans="2:3" ht="15" customHeight="1">
      <c r="B111" s="260"/>
      <c r="C111" s="260"/>
    </row>
    <row r="112" spans="2:3" ht="15" customHeight="1">
      <c r="B112" s="260"/>
      <c r="C112" s="260"/>
    </row>
    <row r="113" spans="2:3" ht="15" customHeight="1">
      <c r="B113" s="260"/>
      <c r="C113" s="260"/>
    </row>
    <row r="114" spans="2:3" ht="15" customHeight="1">
      <c r="B114" s="260"/>
      <c r="C114" s="260"/>
    </row>
    <row r="115" spans="2:3" ht="15" customHeight="1">
      <c r="B115" s="260"/>
      <c r="C115" s="260"/>
    </row>
    <row r="116" spans="2:3" ht="15" customHeight="1">
      <c r="B116" s="260"/>
      <c r="C116" s="260"/>
    </row>
    <row r="117" spans="2:3" ht="15" customHeight="1">
      <c r="B117" s="260"/>
      <c r="C117" s="260"/>
    </row>
    <row r="118" spans="2:3" ht="15" customHeight="1">
      <c r="B118" s="260"/>
      <c r="C118" s="260"/>
    </row>
    <row r="119" spans="2:3" ht="15" customHeight="1">
      <c r="B119" s="260"/>
      <c r="C119" s="260"/>
    </row>
    <row r="120" spans="2:3" ht="15" customHeight="1">
      <c r="B120" s="260"/>
      <c r="C120" s="260"/>
    </row>
    <row r="121" spans="2:3" ht="15" customHeight="1">
      <c r="B121" s="260"/>
      <c r="C121" s="260"/>
    </row>
    <row r="122" spans="2:3" ht="15" customHeight="1">
      <c r="B122" s="260"/>
      <c r="C122" s="260"/>
    </row>
    <row r="123" spans="2:3" ht="15" customHeight="1">
      <c r="B123" s="260"/>
      <c r="C123" s="260"/>
    </row>
    <row r="124" spans="2:3" ht="15" customHeight="1">
      <c r="B124" s="260"/>
      <c r="C124" s="260"/>
    </row>
    <row r="125" spans="2:3" ht="15" customHeight="1">
      <c r="B125" s="260"/>
      <c r="C125" s="260"/>
    </row>
    <row r="126" spans="2:3" ht="15" customHeight="1">
      <c r="B126" s="260"/>
      <c r="C126" s="260"/>
    </row>
    <row r="127" spans="2:3" ht="15" customHeight="1">
      <c r="B127" s="260"/>
      <c r="C127" s="260"/>
    </row>
    <row r="128" spans="2:3" ht="15" customHeight="1">
      <c r="B128" s="260"/>
      <c r="C128" s="260"/>
    </row>
    <row r="129" spans="2:3" ht="15" customHeight="1">
      <c r="B129" s="260"/>
      <c r="C129" s="260"/>
    </row>
    <row r="130" spans="2:3" ht="15" customHeight="1">
      <c r="B130" s="260"/>
      <c r="C130" s="260"/>
    </row>
    <row r="131" spans="2:3" ht="15" customHeight="1">
      <c r="B131" s="260"/>
      <c r="C131" s="260"/>
    </row>
    <row r="132" spans="2:3" ht="15" customHeight="1">
      <c r="B132" s="260"/>
      <c r="C132" s="260"/>
    </row>
    <row r="133" spans="2:3" ht="15" customHeight="1">
      <c r="B133" s="260"/>
      <c r="C133" s="260"/>
    </row>
    <row r="134" spans="2:3" ht="15" customHeight="1">
      <c r="B134" s="260"/>
      <c r="C134" s="260"/>
    </row>
    <row r="135" spans="2:3" ht="15" customHeight="1">
      <c r="B135" s="260"/>
      <c r="C135" s="260"/>
    </row>
    <row r="136" spans="2:3" ht="15" customHeight="1">
      <c r="B136" s="260"/>
      <c r="C136" s="260"/>
    </row>
    <row r="137" spans="2:3" ht="15" customHeight="1">
      <c r="B137" s="260"/>
      <c r="C137" s="260"/>
    </row>
    <row r="138" spans="2:3" ht="15" customHeight="1">
      <c r="B138" s="260"/>
      <c r="C138" s="260"/>
    </row>
    <row r="139" spans="2:3" ht="15" customHeight="1">
      <c r="B139" s="260"/>
      <c r="C139" s="260"/>
    </row>
    <row r="140" spans="2:3" ht="15" customHeight="1">
      <c r="B140" s="260"/>
      <c r="C140" s="260"/>
    </row>
    <row r="141" spans="2:3" ht="15" customHeight="1">
      <c r="B141" s="260"/>
      <c r="C141" s="260"/>
    </row>
    <row r="142" spans="2:3" ht="15" customHeight="1">
      <c r="B142" s="260"/>
      <c r="C142" s="260"/>
    </row>
    <row r="143" spans="2:3" ht="15" customHeight="1">
      <c r="B143" s="260"/>
      <c r="C143" s="260"/>
    </row>
    <row r="144" spans="2:3" ht="15" customHeight="1">
      <c r="B144" s="260"/>
      <c r="C144" s="260"/>
    </row>
    <row r="145" spans="2:3" ht="15" customHeight="1">
      <c r="B145" s="260"/>
      <c r="C145" s="260"/>
    </row>
    <row r="146" spans="2:3" ht="15" customHeight="1">
      <c r="B146" s="260"/>
      <c r="C146" s="260"/>
    </row>
    <row r="147" spans="2:3" ht="15" customHeight="1">
      <c r="B147" s="260"/>
      <c r="C147" s="260"/>
    </row>
    <row r="148" spans="2:3" ht="15" customHeight="1">
      <c r="B148" s="260"/>
      <c r="C148" s="260"/>
    </row>
    <row r="149" spans="2:3" ht="15" customHeight="1">
      <c r="B149" s="260"/>
      <c r="C149" s="260"/>
    </row>
    <row r="150" spans="2:3" ht="15" customHeight="1">
      <c r="B150" s="260"/>
      <c r="C150" s="260"/>
    </row>
    <row r="151" spans="2:3" ht="15" customHeight="1">
      <c r="B151" s="260"/>
      <c r="C151" s="260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D9" sqref="D9"/>
    </sheetView>
  </sheetViews>
  <sheetFormatPr defaultColWidth="9.140625" defaultRowHeight="12.75"/>
  <cols>
    <col min="1" max="1" width="19.28125" style="0" customWidth="1"/>
    <col min="2" max="2" width="13.7109375" style="0" customWidth="1"/>
    <col min="3" max="3" width="16.8515625" style="0" customWidth="1"/>
    <col min="4" max="4" width="16.28125" style="0" customWidth="1"/>
    <col min="5" max="5" width="15.00390625" style="0" customWidth="1"/>
    <col min="6" max="6" width="16.140625" style="0" customWidth="1"/>
    <col min="7" max="7" width="15.8515625" style="0" customWidth="1"/>
    <col min="8" max="8" width="13.140625" style="628" customWidth="1"/>
  </cols>
  <sheetData>
    <row r="1" spans="1:7" ht="14.25">
      <c r="A1" s="31"/>
      <c r="B1" s="31"/>
      <c r="C1" s="31"/>
      <c r="D1" s="31"/>
      <c r="E1" s="31"/>
      <c r="F1" s="31"/>
      <c r="G1" s="31"/>
    </row>
    <row r="2" spans="1:8" ht="15.75">
      <c r="A2" s="705" t="s">
        <v>1120</v>
      </c>
      <c r="B2" s="705"/>
      <c r="C2" s="705"/>
      <c r="D2" s="705"/>
      <c r="E2" s="705"/>
      <c r="F2" s="705"/>
      <c r="G2" s="705"/>
      <c r="H2" s="705"/>
    </row>
    <row r="3" spans="1:8" ht="15.75">
      <c r="A3" s="120"/>
      <c r="B3" s="120"/>
      <c r="C3" s="120"/>
      <c r="D3" s="120"/>
      <c r="E3" s="120"/>
      <c r="F3" s="120"/>
      <c r="G3" s="120"/>
      <c r="H3" s="120"/>
    </row>
    <row r="4" spans="1:8" ht="12.75">
      <c r="A4" s="31"/>
      <c r="B4" s="31"/>
      <c r="C4" s="31"/>
      <c r="D4" s="31"/>
      <c r="E4" s="31"/>
      <c r="F4" s="31"/>
      <c r="G4" s="31"/>
      <c r="H4" s="629" t="s">
        <v>1121</v>
      </c>
    </row>
    <row r="5" spans="1:8" ht="14.25">
      <c r="A5" s="713" t="s">
        <v>1122</v>
      </c>
      <c r="B5" s="715" t="s">
        <v>1123</v>
      </c>
      <c r="C5" s="716"/>
      <c r="D5" s="716"/>
      <c r="E5" s="716" t="s">
        <v>1124</v>
      </c>
      <c r="F5" s="716"/>
      <c r="G5" s="716"/>
      <c r="H5" s="717"/>
    </row>
    <row r="6" spans="1:8" ht="41.25" customHeight="1">
      <c r="A6" s="714"/>
      <c r="B6" s="630" t="s">
        <v>1125</v>
      </c>
      <c r="C6" s="631" t="s">
        <v>1126</v>
      </c>
      <c r="D6" s="631" t="s">
        <v>1127</v>
      </c>
      <c r="E6" s="632" t="s">
        <v>1125</v>
      </c>
      <c r="F6" s="631" t="s">
        <v>1128</v>
      </c>
      <c r="G6" s="631" t="s">
        <v>1129</v>
      </c>
      <c r="H6" s="633" t="s">
        <v>1130</v>
      </c>
    </row>
    <row r="7" spans="1:8" s="637" customFormat="1" ht="45">
      <c r="A7" s="634" t="s">
        <v>1131</v>
      </c>
      <c r="B7" s="635">
        <v>74650081</v>
      </c>
      <c r="C7" s="636">
        <v>30150000</v>
      </c>
      <c r="D7" s="636">
        <v>44500081</v>
      </c>
      <c r="E7" s="635">
        <v>19691250</v>
      </c>
      <c r="F7" s="636">
        <v>17370000</v>
      </c>
      <c r="G7" s="636">
        <v>1183250</v>
      </c>
      <c r="H7" s="636">
        <v>1138000</v>
      </c>
    </row>
    <row r="8" spans="1:8" s="637" customFormat="1" ht="5.25" customHeight="1">
      <c r="A8" s="634"/>
      <c r="B8" s="635"/>
      <c r="C8" s="636"/>
      <c r="D8" s="636"/>
      <c r="E8" s="635"/>
      <c r="F8" s="636"/>
      <c r="G8" s="636"/>
      <c r="H8" s="636"/>
    </row>
    <row r="9" spans="1:8" ht="14.25">
      <c r="A9" s="638" t="s">
        <v>1132</v>
      </c>
      <c r="B9" s="639">
        <v>88615353</v>
      </c>
      <c r="C9" s="62">
        <v>57110000</v>
      </c>
      <c r="D9" s="62">
        <v>31505353</v>
      </c>
      <c r="E9" s="639">
        <v>14300000</v>
      </c>
      <c r="F9" s="62">
        <v>14300000</v>
      </c>
      <c r="G9" s="62"/>
      <c r="H9" s="62"/>
    </row>
    <row r="10" spans="1:8" ht="14.25">
      <c r="A10" s="638" t="s">
        <v>1133</v>
      </c>
      <c r="B10" s="639">
        <v>83751844</v>
      </c>
      <c r="C10" s="62">
        <v>55370000</v>
      </c>
      <c r="D10" s="62">
        <v>28381844</v>
      </c>
      <c r="E10" s="639">
        <v>9530000</v>
      </c>
      <c r="F10" s="62">
        <v>9530000</v>
      </c>
      <c r="G10" s="62"/>
      <c r="H10" s="62"/>
    </row>
    <row r="11" spans="1:8" ht="14.25">
      <c r="A11" s="638" t="s">
        <v>1134</v>
      </c>
      <c r="B11" s="639">
        <v>96426402</v>
      </c>
      <c r="C11" s="62">
        <v>68060000</v>
      </c>
      <c r="D11" s="62">
        <v>28366402</v>
      </c>
      <c r="E11" s="639">
        <v>170000</v>
      </c>
      <c r="F11" s="62">
        <v>170000</v>
      </c>
      <c r="G11" s="62"/>
      <c r="H11" s="62"/>
    </row>
    <row r="12" spans="1:8" ht="14.25">
      <c r="A12" s="638" t="s">
        <v>1135</v>
      </c>
      <c r="B12" s="639">
        <v>74081479</v>
      </c>
      <c r="C12" s="62">
        <v>49310000</v>
      </c>
      <c r="D12" s="62">
        <v>24771479</v>
      </c>
      <c r="E12" s="639"/>
      <c r="F12" s="62"/>
      <c r="G12" s="62"/>
      <c r="H12" s="62"/>
    </row>
    <row r="13" spans="1:8" ht="14.25">
      <c r="A13" s="638" t="s">
        <v>1136</v>
      </c>
      <c r="B13" s="639">
        <v>139533047</v>
      </c>
      <c r="C13" s="62">
        <v>27330000</v>
      </c>
      <c r="D13" s="62">
        <v>112203047</v>
      </c>
      <c r="E13" s="639">
        <v>4500000</v>
      </c>
      <c r="F13" s="62">
        <v>4500000</v>
      </c>
      <c r="G13" s="62"/>
      <c r="H13" s="62"/>
    </row>
    <row r="14" spans="1:8" ht="14.25">
      <c r="A14" s="638" t="s">
        <v>1137</v>
      </c>
      <c r="B14" s="639">
        <v>108150539</v>
      </c>
      <c r="C14" s="62">
        <v>40830000</v>
      </c>
      <c r="D14" s="62">
        <v>67320539</v>
      </c>
      <c r="E14" s="639">
        <v>11000000</v>
      </c>
      <c r="F14" s="62">
        <v>11000000</v>
      </c>
      <c r="G14" s="62"/>
      <c r="H14" s="62"/>
    </row>
    <row r="15" spans="1:8" ht="14.25">
      <c r="A15" s="638" t="s">
        <v>1138</v>
      </c>
      <c r="B15" s="639">
        <v>102858767</v>
      </c>
      <c r="C15" s="62">
        <v>43804000</v>
      </c>
      <c r="D15" s="62">
        <v>59054767</v>
      </c>
      <c r="E15" s="639">
        <v>4764000</v>
      </c>
      <c r="F15" s="62">
        <v>3000000</v>
      </c>
      <c r="G15" s="62"/>
      <c r="H15" s="62">
        <v>1764000</v>
      </c>
    </row>
    <row r="16" spans="1:8" ht="14.25">
      <c r="A16" s="638" t="s">
        <v>1139</v>
      </c>
      <c r="B16" s="639">
        <v>105531394</v>
      </c>
      <c r="C16" s="62">
        <v>48110000</v>
      </c>
      <c r="D16" s="62">
        <v>57421394</v>
      </c>
      <c r="E16" s="639">
        <v>8555099</v>
      </c>
      <c r="F16" s="62">
        <v>7000000</v>
      </c>
      <c r="G16" s="62"/>
      <c r="H16" s="62">
        <v>1555099</v>
      </c>
    </row>
    <row r="17" spans="1:8" ht="14.25">
      <c r="A17" s="638" t="s">
        <v>1140</v>
      </c>
      <c r="B17" s="639">
        <v>71526139</v>
      </c>
      <c r="C17" s="62">
        <v>20156000</v>
      </c>
      <c r="D17" s="62">
        <v>51370139</v>
      </c>
      <c r="E17" s="639">
        <v>17650276</v>
      </c>
      <c r="F17" s="62">
        <v>13400000</v>
      </c>
      <c r="G17" s="62">
        <v>3871878</v>
      </c>
      <c r="H17" s="62">
        <v>378398</v>
      </c>
    </row>
    <row r="18" spans="1:8" ht="14.25">
      <c r="A18" s="638" t="s">
        <v>1141</v>
      </c>
      <c r="B18" s="639">
        <v>94309309</v>
      </c>
      <c r="C18" s="62">
        <v>30436000</v>
      </c>
      <c r="D18" s="62">
        <v>63873309</v>
      </c>
      <c r="E18" s="639">
        <v>20436544</v>
      </c>
      <c r="F18" s="62">
        <v>17400000</v>
      </c>
      <c r="G18" s="62">
        <v>3036544</v>
      </c>
      <c r="H18" s="62"/>
    </row>
    <row r="19" spans="1:8" ht="14.25">
      <c r="A19" s="638" t="s">
        <v>1142</v>
      </c>
      <c r="B19" s="639">
        <v>100477495</v>
      </c>
      <c r="C19" s="62">
        <v>42040000</v>
      </c>
      <c r="D19" s="62">
        <v>58437495</v>
      </c>
      <c r="E19" s="639"/>
      <c r="F19" s="62"/>
      <c r="G19" s="62"/>
      <c r="H19" s="62"/>
    </row>
    <row r="20" spans="1:8" ht="14.25">
      <c r="A20" s="638" t="s">
        <v>1143</v>
      </c>
      <c r="B20" s="639">
        <v>43974714</v>
      </c>
      <c r="C20" s="62"/>
      <c r="D20" s="62">
        <v>43974714</v>
      </c>
      <c r="E20" s="639">
        <v>10158853</v>
      </c>
      <c r="F20" s="62">
        <v>5000000</v>
      </c>
      <c r="G20" s="62">
        <v>2221273</v>
      </c>
      <c r="H20" s="62">
        <v>2937580</v>
      </c>
    </row>
    <row r="21" spans="1:8" s="637" customFormat="1" ht="45">
      <c r="A21" s="634" t="s">
        <v>1144</v>
      </c>
      <c r="B21" s="635">
        <v>43974714</v>
      </c>
      <c r="C21" s="636"/>
      <c r="D21" s="636">
        <v>43974714</v>
      </c>
      <c r="E21" s="635">
        <v>10158853</v>
      </c>
      <c r="F21" s="636">
        <v>5000000</v>
      </c>
      <c r="G21" s="636">
        <v>2221273</v>
      </c>
      <c r="H21" s="636">
        <v>2937580</v>
      </c>
    </row>
    <row r="22" spans="1:7" ht="14.25">
      <c r="A22" s="31"/>
      <c r="B22" s="31"/>
      <c r="C22" s="31"/>
      <c r="D22" s="31"/>
      <c r="E22" s="31"/>
      <c r="F22" s="31"/>
      <c r="G22" s="31"/>
    </row>
    <row r="23" spans="1:7" ht="14.25">
      <c r="A23" s="31"/>
      <c r="B23" s="31"/>
      <c r="C23" s="31"/>
      <c r="D23" s="31"/>
      <c r="E23" s="31"/>
      <c r="F23" s="31"/>
      <c r="G23" s="31"/>
    </row>
    <row r="24" spans="1:7" ht="14.25">
      <c r="A24" s="31"/>
      <c r="B24" s="31"/>
      <c r="C24" s="31"/>
      <c r="D24" s="31"/>
      <c r="E24" s="31"/>
      <c r="F24" s="31"/>
      <c r="G24" s="31"/>
    </row>
    <row r="25" spans="1:7" ht="14.25">
      <c r="A25" s="31"/>
      <c r="B25" s="31"/>
      <c r="C25" s="31"/>
      <c r="D25" s="31"/>
      <c r="E25" s="31"/>
      <c r="F25" s="31"/>
      <c r="G25" s="31"/>
    </row>
    <row r="26" spans="1:7" ht="14.25">
      <c r="A26" s="31"/>
      <c r="B26" s="31"/>
      <c r="C26" s="31"/>
      <c r="D26" s="31"/>
      <c r="E26" s="31"/>
      <c r="F26" s="31"/>
      <c r="G26" s="31"/>
    </row>
    <row r="27" spans="1:7" ht="14.25">
      <c r="A27" s="31" t="s">
        <v>1145</v>
      </c>
      <c r="B27" s="31"/>
      <c r="C27" s="31"/>
      <c r="D27" s="31"/>
      <c r="E27" s="31"/>
      <c r="F27" s="31" t="s">
        <v>1146</v>
      </c>
      <c r="G27" s="31"/>
    </row>
  </sheetData>
  <mergeCells count="4">
    <mergeCell ref="A2:H2"/>
    <mergeCell ref="A5:A6"/>
    <mergeCell ref="B5:D5"/>
    <mergeCell ref="E5:H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23"/>
  <sheetViews>
    <sheetView workbookViewId="0" topLeftCell="A1">
      <selection activeCell="C16" sqref="C16"/>
    </sheetView>
  </sheetViews>
  <sheetFormatPr defaultColWidth="9.140625" defaultRowHeight="12.75"/>
  <cols>
    <col min="1" max="1" width="39.57421875" style="61" customWidth="1"/>
    <col min="2" max="3" width="10.00390625" style="61" customWidth="1"/>
    <col min="4" max="4" width="9.8515625" style="61" customWidth="1"/>
    <col min="5" max="6" width="10.8515625" style="61" customWidth="1"/>
    <col min="7" max="7" width="10.421875" style="61" customWidth="1"/>
    <col min="8" max="16384" width="9.140625" style="61" customWidth="1"/>
  </cols>
  <sheetData>
    <row r="1" ht="6.75" customHeight="1"/>
    <row r="2" ht="5.25" customHeight="1">
      <c r="A2" s="7"/>
    </row>
    <row r="3" spans="1:7" ht="18">
      <c r="A3" s="281" t="s">
        <v>827</v>
      </c>
      <c r="B3" s="282"/>
      <c r="C3" s="282"/>
      <c r="D3" s="282"/>
      <c r="E3" s="282"/>
      <c r="F3" s="282"/>
      <c r="G3" s="282"/>
    </row>
    <row r="4" spans="1:7" s="283" customFormat="1" ht="15" customHeight="1">
      <c r="A4" s="718" t="s">
        <v>828</v>
      </c>
      <c r="B4" s="718"/>
      <c r="C4" s="718"/>
      <c r="D4" s="718"/>
      <c r="E4" s="718"/>
      <c r="F4" s="718"/>
      <c r="G4" s="718"/>
    </row>
    <row r="5" spans="1:7" ht="12.75">
      <c r="A5" s="282"/>
      <c r="F5" s="3"/>
      <c r="G5" s="280" t="s">
        <v>1841</v>
      </c>
    </row>
    <row r="6" spans="1:7" ht="12.75">
      <c r="A6" s="284"/>
      <c r="B6" s="285" t="s">
        <v>829</v>
      </c>
      <c r="C6" s="286"/>
      <c r="D6" s="287"/>
      <c r="E6" s="285" t="s">
        <v>830</v>
      </c>
      <c r="F6" s="286"/>
      <c r="G6" s="286"/>
    </row>
    <row r="7" spans="1:7" ht="45" customHeight="1">
      <c r="A7" s="288" t="s">
        <v>831</v>
      </c>
      <c r="B7" s="5" t="s">
        <v>832</v>
      </c>
      <c r="C7" s="5" t="s">
        <v>833</v>
      </c>
      <c r="D7" s="5" t="s">
        <v>834</v>
      </c>
      <c r="E7" s="5" t="s">
        <v>832</v>
      </c>
      <c r="F7" s="5" t="s">
        <v>833</v>
      </c>
      <c r="G7" s="5" t="s">
        <v>835</v>
      </c>
    </row>
    <row r="8" spans="1:7" s="52" customFormat="1" ht="11.2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</row>
    <row r="9" spans="1:7" ht="10.5" customHeight="1">
      <c r="A9" s="289"/>
      <c r="B9" s="290"/>
      <c r="C9" s="290"/>
      <c r="D9" s="290"/>
      <c r="E9" s="290"/>
      <c r="F9" s="290"/>
      <c r="G9" s="290"/>
    </row>
    <row r="10" spans="1:7" ht="12.75">
      <c r="A10" s="252" t="s">
        <v>836</v>
      </c>
      <c r="B10" s="254">
        <v>6306</v>
      </c>
      <c r="C10" s="254">
        <v>25792</v>
      </c>
      <c r="D10" s="254">
        <v>19486</v>
      </c>
      <c r="E10" s="254">
        <v>32161</v>
      </c>
      <c r="F10" s="254">
        <v>30458</v>
      </c>
      <c r="G10" s="254">
        <v>-1703</v>
      </c>
    </row>
    <row r="11" spans="1:7" ht="9.75" customHeight="1">
      <c r="A11" s="252"/>
      <c r="B11" s="254"/>
      <c r="C11" s="254"/>
      <c r="D11" s="254">
        <v>0</v>
      </c>
      <c r="E11" s="254"/>
      <c r="F11" s="254"/>
      <c r="G11" s="254">
        <v>0</v>
      </c>
    </row>
    <row r="12" spans="1:7" ht="12.75">
      <c r="A12" s="252" t="s">
        <v>837</v>
      </c>
      <c r="B12" s="254">
        <v>99710</v>
      </c>
      <c r="C12" s="254">
        <v>78712</v>
      </c>
      <c r="D12" s="254">
        <v>-20998</v>
      </c>
      <c r="E12" s="254">
        <v>50236</v>
      </c>
      <c r="F12" s="254">
        <v>49969</v>
      </c>
      <c r="G12" s="254">
        <v>-267</v>
      </c>
    </row>
    <row r="13" spans="1:7" ht="9.75" customHeight="1">
      <c r="A13" s="252"/>
      <c r="B13" s="254"/>
      <c r="C13" s="254"/>
      <c r="D13" s="254">
        <v>0</v>
      </c>
      <c r="E13" s="254"/>
      <c r="F13" s="254"/>
      <c r="G13" s="254">
        <v>0</v>
      </c>
    </row>
    <row r="14" spans="1:7" ht="12.75">
      <c r="A14" s="252" t="s">
        <v>838</v>
      </c>
      <c r="B14" s="254">
        <v>66183</v>
      </c>
      <c r="C14" s="254">
        <v>33146</v>
      </c>
      <c r="D14" s="254">
        <v>-33037</v>
      </c>
      <c r="E14" s="254">
        <v>21490</v>
      </c>
      <c r="F14" s="254">
        <v>27394</v>
      </c>
      <c r="G14" s="254">
        <v>5904</v>
      </c>
    </row>
    <row r="15" spans="1:7" ht="9.75" customHeight="1">
      <c r="A15" s="252"/>
      <c r="B15" s="254"/>
      <c r="C15" s="254"/>
      <c r="D15" s="254">
        <v>0</v>
      </c>
      <c r="E15" s="254"/>
      <c r="F15" s="254"/>
      <c r="G15" s="254">
        <v>0</v>
      </c>
    </row>
    <row r="16" spans="1:7" ht="12.75">
      <c r="A16" s="252" t="s">
        <v>839</v>
      </c>
      <c r="B16" s="254">
        <v>1083582</v>
      </c>
      <c r="C16" s="254">
        <v>1882061</v>
      </c>
      <c r="D16" s="254">
        <v>798479</v>
      </c>
      <c r="E16" s="254">
        <v>1584226</v>
      </c>
      <c r="F16" s="254">
        <v>2531474</v>
      </c>
      <c r="G16" s="254">
        <v>947248</v>
      </c>
    </row>
    <row r="17" spans="1:7" s="18" customFormat="1" ht="12.75">
      <c r="A17" s="291" t="s">
        <v>840</v>
      </c>
      <c r="B17" s="292"/>
      <c r="C17" s="292"/>
      <c r="D17" s="254">
        <v>0</v>
      </c>
      <c r="E17" s="292"/>
      <c r="F17" s="292"/>
      <c r="G17" s="254">
        <v>0</v>
      </c>
    </row>
    <row r="18" spans="1:7" s="256" customFormat="1" ht="12.75">
      <c r="A18" s="291" t="s">
        <v>841</v>
      </c>
      <c r="B18" s="292">
        <v>4863</v>
      </c>
      <c r="C18" s="292">
        <v>1513</v>
      </c>
      <c r="D18" s="254">
        <v>-3350</v>
      </c>
      <c r="E18" s="292">
        <v>15842</v>
      </c>
      <c r="F18" s="292">
        <v>17003</v>
      </c>
      <c r="G18" s="254">
        <v>1161</v>
      </c>
    </row>
    <row r="19" spans="1:7" s="256" customFormat="1" ht="12.75">
      <c r="A19" s="291" t="s">
        <v>842</v>
      </c>
      <c r="B19" s="292">
        <v>58</v>
      </c>
      <c r="C19" s="292">
        <v>45</v>
      </c>
      <c r="D19" s="254">
        <v>-13</v>
      </c>
      <c r="E19" s="292">
        <v>11957</v>
      </c>
      <c r="F19" s="292">
        <v>11368</v>
      </c>
      <c r="G19" s="254">
        <v>-589</v>
      </c>
    </row>
    <row r="20" spans="1:7" s="18" customFormat="1" ht="12.75">
      <c r="A20" s="293" t="s">
        <v>843</v>
      </c>
      <c r="B20" s="292">
        <v>16570</v>
      </c>
      <c r="C20" s="292">
        <v>19106</v>
      </c>
      <c r="D20" s="254">
        <v>2536</v>
      </c>
      <c r="E20" s="292">
        <v>6552</v>
      </c>
      <c r="F20" s="292">
        <v>9094</v>
      </c>
      <c r="G20" s="254">
        <v>2542</v>
      </c>
    </row>
    <row r="21" spans="1:7" s="18" customFormat="1" ht="9.75" customHeight="1">
      <c r="A21" s="291"/>
      <c r="B21" s="292"/>
      <c r="C21" s="292"/>
      <c r="D21" s="254">
        <v>0</v>
      </c>
      <c r="E21" s="292"/>
      <c r="F21" s="292"/>
      <c r="G21" s="254">
        <v>0</v>
      </c>
    </row>
    <row r="22" spans="1:7" ht="12.75">
      <c r="A22" s="252" t="s">
        <v>903</v>
      </c>
      <c r="B22" s="254">
        <v>43354</v>
      </c>
      <c r="C22" s="254">
        <v>184629</v>
      </c>
      <c r="D22" s="254">
        <v>141275</v>
      </c>
      <c r="E22" s="254">
        <v>259575</v>
      </c>
      <c r="F22" s="254">
        <v>260456</v>
      </c>
      <c r="G22" s="254">
        <v>881</v>
      </c>
    </row>
    <row r="23" spans="1:7" ht="9.75" customHeight="1">
      <c r="A23" s="252"/>
      <c r="B23" s="254"/>
      <c r="C23" s="254"/>
      <c r="D23" s="254">
        <v>0</v>
      </c>
      <c r="E23" s="254"/>
      <c r="F23" s="254"/>
      <c r="G23" s="254">
        <v>0</v>
      </c>
    </row>
    <row r="24" spans="1:7" ht="12.75">
      <c r="A24" s="252" t="s">
        <v>904</v>
      </c>
      <c r="B24" s="254">
        <v>33851</v>
      </c>
      <c r="C24" s="254">
        <v>363982</v>
      </c>
      <c r="D24" s="254">
        <v>330131</v>
      </c>
      <c r="E24" s="254">
        <v>1071505</v>
      </c>
      <c r="F24" s="254">
        <v>1057509</v>
      </c>
      <c r="G24" s="254">
        <v>-13996</v>
      </c>
    </row>
    <row r="25" spans="1:7" ht="12.75">
      <c r="A25" s="293" t="s">
        <v>843</v>
      </c>
      <c r="B25" s="254">
        <v>4604</v>
      </c>
      <c r="C25" s="254"/>
      <c r="D25" s="254">
        <v>-4604</v>
      </c>
      <c r="E25" s="254">
        <v>237829</v>
      </c>
      <c r="F25" s="254"/>
      <c r="G25" s="254">
        <v>-237829</v>
      </c>
    </row>
    <row r="26" spans="1:7" ht="9.75" customHeight="1">
      <c r="A26" s="252"/>
      <c r="B26" s="254"/>
      <c r="C26" s="254"/>
      <c r="D26" s="254">
        <v>0</v>
      </c>
      <c r="E26" s="254"/>
      <c r="F26" s="254"/>
      <c r="G26" s="254">
        <v>0</v>
      </c>
    </row>
    <row r="27" spans="1:7" ht="12.75">
      <c r="A27" s="252" t="s">
        <v>905</v>
      </c>
      <c r="B27" s="254">
        <v>1451384</v>
      </c>
      <c r="C27" s="254">
        <v>1635194</v>
      </c>
      <c r="D27" s="254">
        <v>183810</v>
      </c>
      <c r="E27" s="254">
        <v>2017397</v>
      </c>
      <c r="F27" s="254">
        <v>2366997</v>
      </c>
      <c r="G27" s="254">
        <v>349600</v>
      </c>
    </row>
    <row r="28" spans="1:7" ht="12.75">
      <c r="A28" s="293" t="s">
        <v>840</v>
      </c>
      <c r="B28" s="294"/>
      <c r="C28" s="294"/>
      <c r="D28" s="294">
        <v>0</v>
      </c>
      <c r="E28" s="294"/>
      <c r="F28" s="294"/>
      <c r="G28" s="294">
        <v>0</v>
      </c>
    </row>
    <row r="29" spans="1:7" ht="12.75">
      <c r="A29" s="293" t="s">
        <v>841</v>
      </c>
      <c r="B29" s="293"/>
      <c r="C29" s="293">
        <v>73561</v>
      </c>
      <c r="D29" s="294">
        <v>73561</v>
      </c>
      <c r="E29" s="293">
        <v>333</v>
      </c>
      <c r="F29" s="293">
        <v>2382</v>
      </c>
      <c r="G29" s="294">
        <v>2049</v>
      </c>
    </row>
    <row r="30" spans="1:7" ht="12.75">
      <c r="A30" s="293" t="s">
        <v>843</v>
      </c>
      <c r="B30" s="293">
        <v>878</v>
      </c>
      <c r="C30" s="252">
        <v>64195</v>
      </c>
      <c r="D30" s="294">
        <v>63317</v>
      </c>
      <c r="E30" s="293">
        <v>6197</v>
      </c>
      <c r="F30" s="293">
        <v>20548</v>
      </c>
      <c r="G30" s="294">
        <v>14351</v>
      </c>
    </row>
    <row r="31" spans="1:7" ht="9.75" customHeight="1">
      <c r="A31" s="291"/>
      <c r="B31" s="254"/>
      <c r="C31" s="254"/>
      <c r="D31" s="254">
        <v>0</v>
      </c>
      <c r="E31" s="254"/>
      <c r="F31" s="254"/>
      <c r="G31" s="254">
        <v>0</v>
      </c>
    </row>
    <row r="32" spans="1:7" ht="12.75">
      <c r="A32" s="252" t="s">
        <v>906</v>
      </c>
      <c r="B32" s="254">
        <v>3183854</v>
      </c>
      <c r="C32" s="254">
        <v>6094475</v>
      </c>
      <c r="D32" s="254">
        <v>2910621</v>
      </c>
      <c r="E32" s="254">
        <v>8272897</v>
      </c>
      <c r="F32" s="254">
        <v>8571679</v>
      </c>
      <c r="G32" s="254">
        <v>298782</v>
      </c>
    </row>
    <row r="33" spans="1:7" ht="12.75">
      <c r="A33" s="293" t="s">
        <v>840</v>
      </c>
      <c r="B33" s="295"/>
      <c r="C33" s="295"/>
      <c r="D33" s="295"/>
      <c r="E33" s="294"/>
      <c r="F33" s="294"/>
      <c r="G33" s="294">
        <v>0</v>
      </c>
    </row>
    <row r="34" spans="1:7" ht="12.75">
      <c r="A34" s="293" t="s">
        <v>841</v>
      </c>
      <c r="B34" s="294">
        <v>9680</v>
      </c>
      <c r="C34" s="294">
        <v>11370</v>
      </c>
      <c r="D34" s="294">
        <v>1690</v>
      </c>
      <c r="E34" s="296">
        <v>168471</v>
      </c>
      <c r="F34" s="296">
        <v>160250</v>
      </c>
      <c r="G34" s="294">
        <v>-8221</v>
      </c>
    </row>
    <row r="35" spans="1:7" ht="12.75">
      <c r="A35" s="293" t="s">
        <v>842</v>
      </c>
      <c r="B35" s="296"/>
      <c r="C35" s="296">
        <v>14062</v>
      </c>
      <c r="D35" s="294">
        <v>14062</v>
      </c>
      <c r="E35" s="296">
        <v>28664</v>
      </c>
      <c r="F35" s="296">
        <v>31552</v>
      </c>
      <c r="G35" s="294">
        <v>2888</v>
      </c>
    </row>
    <row r="36" spans="1:7" ht="12.75">
      <c r="A36" s="293" t="s">
        <v>843</v>
      </c>
      <c r="B36" s="296">
        <v>311966</v>
      </c>
      <c r="C36" s="296">
        <v>30962</v>
      </c>
      <c r="D36" s="294">
        <v>-281004</v>
      </c>
      <c r="E36" s="296">
        <v>278326</v>
      </c>
      <c r="F36" s="296">
        <v>270950</v>
      </c>
      <c r="G36" s="294">
        <v>-7376</v>
      </c>
    </row>
    <row r="37" spans="1:7" ht="9.75" customHeight="1">
      <c r="A37" s="291"/>
      <c r="B37" s="292"/>
      <c r="C37" s="292"/>
      <c r="D37" s="254">
        <v>0</v>
      </c>
      <c r="E37" s="292"/>
      <c r="F37" s="292"/>
      <c r="G37" s="254">
        <v>0</v>
      </c>
    </row>
    <row r="38" spans="1:7" s="3" customFormat="1" ht="12.75">
      <c r="A38" s="252" t="s">
        <v>907</v>
      </c>
      <c r="B38" s="254">
        <v>1547731</v>
      </c>
      <c r="C38" s="254">
        <v>2547630</v>
      </c>
      <c r="D38" s="254">
        <v>999899</v>
      </c>
      <c r="E38" s="254">
        <v>4101849</v>
      </c>
      <c r="F38" s="254">
        <v>5102824</v>
      </c>
      <c r="G38" s="254">
        <v>1000975</v>
      </c>
    </row>
    <row r="39" spans="1:7" s="3" customFormat="1" ht="12.75">
      <c r="A39" s="291" t="s">
        <v>840</v>
      </c>
      <c r="B39" s="254"/>
      <c r="C39" s="254"/>
      <c r="D39" s="254">
        <v>0</v>
      </c>
      <c r="E39" s="254"/>
      <c r="F39" s="254"/>
      <c r="G39" s="254">
        <v>0</v>
      </c>
    </row>
    <row r="40" spans="1:7" s="3" customFormat="1" ht="12.75">
      <c r="A40" s="291" t="s">
        <v>841</v>
      </c>
      <c r="B40" s="292">
        <v>9221</v>
      </c>
      <c r="C40" s="292">
        <v>880</v>
      </c>
      <c r="D40" s="254">
        <v>-8341</v>
      </c>
      <c r="E40" s="292">
        <v>465539</v>
      </c>
      <c r="F40" s="292">
        <v>38422</v>
      </c>
      <c r="G40" s="254">
        <v>-427117</v>
      </c>
    </row>
    <row r="41" spans="1:7" s="3" customFormat="1" ht="12.75">
      <c r="A41" s="291" t="s">
        <v>842</v>
      </c>
      <c r="B41" s="292">
        <v>89</v>
      </c>
      <c r="C41" s="292">
        <v>220</v>
      </c>
      <c r="D41" s="254">
        <v>131</v>
      </c>
      <c r="E41" s="292">
        <v>119534</v>
      </c>
      <c r="F41" s="292">
        <v>145400</v>
      </c>
      <c r="G41" s="254">
        <v>25866</v>
      </c>
    </row>
    <row r="42" spans="1:7" s="3" customFormat="1" ht="12.75">
      <c r="A42" s="293" t="s">
        <v>843</v>
      </c>
      <c r="B42" s="292">
        <v>53201</v>
      </c>
      <c r="C42" s="292">
        <v>30840</v>
      </c>
      <c r="D42" s="254">
        <v>-22361</v>
      </c>
      <c r="E42" s="292">
        <v>74967</v>
      </c>
      <c r="F42" s="292">
        <v>118609</v>
      </c>
      <c r="G42" s="254">
        <v>43642</v>
      </c>
    </row>
    <row r="43" spans="1:7" s="3" customFormat="1" ht="9.75" customHeight="1">
      <c r="A43" s="291"/>
      <c r="B43" s="292"/>
      <c r="C43" s="292"/>
      <c r="D43" s="254">
        <v>0</v>
      </c>
      <c r="E43" s="292"/>
      <c r="F43" s="292"/>
      <c r="G43" s="254">
        <v>0</v>
      </c>
    </row>
    <row r="44" spans="1:7" ht="12.75">
      <c r="A44" s="252" t="s">
        <v>908</v>
      </c>
      <c r="B44" s="254">
        <v>1703079</v>
      </c>
      <c r="C44" s="254">
        <v>2693118</v>
      </c>
      <c r="D44" s="254">
        <v>990039</v>
      </c>
      <c r="E44" s="254">
        <v>5545734</v>
      </c>
      <c r="F44" s="254">
        <v>5796173</v>
      </c>
      <c r="G44" s="254">
        <v>250439</v>
      </c>
    </row>
    <row r="45" spans="1:7" ht="10.5" customHeight="1">
      <c r="A45" s="291" t="s">
        <v>840</v>
      </c>
      <c r="B45" s="254"/>
      <c r="C45" s="254"/>
      <c r="D45" s="254">
        <v>0</v>
      </c>
      <c r="E45" s="254"/>
      <c r="F45" s="254"/>
      <c r="G45" s="254">
        <v>0</v>
      </c>
    </row>
    <row r="46" spans="1:7" ht="11.25" customHeight="1">
      <c r="A46" s="291" t="s">
        <v>841</v>
      </c>
      <c r="B46" s="292">
        <v>687</v>
      </c>
      <c r="C46" s="292">
        <v>1152</v>
      </c>
      <c r="D46" s="254">
        <v>465</v>
      </c>
      <c r="E46" s="292">
        <v>80408</v>
      </c>
      <c r="F46" s="292">
        <v>57393</v>
      </c>
      <c r="G46" s="254">
        <v>-23015</v>
      </c>
    </row>
    <row r="47" spans="1:7" ht="11.25" customHeight="1">
      <c r="A47" s="291" t="s">
        <v>842</v>
      </c>
      <c r="B47" s="292">
        <v>163</v>
      </c>
      <c r="C47" s="292"/>
      <c r="D47" s="254">
        <v>-163</v>
      </c>
      <c r="E47" s="292">
        <v>27094</v>
      </c>
      <c r="F47" s="292">
        <v>24555</v>
      </c>
      <c r="G47" s="254">
        <v>-2539</v>
      </c>
    </row>
    <row r="48" spans="1:7" ht="10.5" customHeight="1">
      <c r="A48" s="293" t="s">
        <v>843</v>
      </c>
      <c r="B48" s="292">
        <v>11013</v>
      </c>
      <c r="C48" s="292">
        <v>22125</v>
      </c>
      <c r="D48" s="254">
        <v>11112</v>
      </c>
      <c r="E48" s="292">
        <v>139003</v>
      </c>
      <c r="F48" s="292">
        <v>114037</v>
      </c>
      <c r="G48" s="254">
        <v>-24966</v>
      </c>
    </row>
    <row r="49" spans="1:7" ht="9.75" customHeight="1">
      <c r="A49" s="291"/>
      <c r="B49" s="254"/>
      <c r="C49" s="292"/>
      <c r="D49" s="254">
        <v>0</v>
      </c>
      <c r="E49" s="254"/>
      <c r="F49" s="292"/>
      <c r="G49" s="254">
        <v>0</v>
      </c>
    </row>
    <row r="50" spans="1:7" ht="12.75">
      <c r="A50" s="252" t="s">
        <v>909</v>
      </c>
      <c r="B50" s="254">
        <v>1412303</v>
      </c>
      <c r="C50" s="254">
        <v>274765</v>
      </c>
      <c r="D50" s="254">
        <v>-1137538</v>
      </c>
      <c r="E50" s="254">
        <v>23863544</v>
      </c>
      <c r="F50" s="254">
        <v>45646122</v>
      </c>
      <c r="G50" s="254">
        <v>21782578</v>
      </c>
    </row>
    <row r="51" spans="1:7" ht="9.75" customHeight="1">
      <c r="A51" s="252"/>
      <c r="B51" s="254"/>
      <c r="C51" s="254"/>
      <c r="D51" s="254">
        <v>0</v>
      </c>
      <c r="E51" s="254"/>
      <c r="F51" s="254"/>
      <c r="G51" s="254">
        <v>0</v>
      </c>
    </row>
    <row r="52" spans="1:7" ht="12.75">
      <c r="A52" s="252" t="s">
        <v>910</v>
      </c>
      <c r="B52" s="254">
        <v>9205302</v>
      </c>
      <c r="C52" s="254">
        <v>6221362</v>
      </c>
      <c r="D52" s="254">
        <v>-2983940</v>
      </c>
      <c r="E52" s="254">
        <v>8336867</v>
      </c>
      <c r="F52" s="254">
        <v>48547587</v>
      </c>
      <c r="G52" s="254">
        <v>40210720</v>
      </c>
    </row>
    <row r="53" spans="1:7" ht="12.75">
      <c r="A53" s="291" t="s">
        <v>840</v>
      </c>
      <c r="B53" s="254"/>
      <c r="C53" s="254"/>
      <c r="D53" s="254">
        <v>0</v>
      </c>
      <c r="E53" s="254"/>
      <c r="F53" s="254"/>
      <c r="G53" s="254">
        <v>0</v>
      </c>
    </row>
    <row r="54" spans="1:7" ht="12.75">
      <c r="A54" s="291" t="s">
        <v>841</v>
      </c>
      <c r="B54" s="292">
        <v>3214</v>
      </c>
      <c r="C54" s="292">
        <v>2287</v>
      </c>
      <c r="D54" s="254">
        <v>-927</v>
      </c>
      <c r="E54" s="292">
        <v>11208</v>
      </c>
      <c r="F54" s="292">
        <v>18004</v>
      </c>
      <c r="G54" s="254">
        <v>6796</v>
      </c>
    </row>
    <row r="55" spans="1:7" ht="12.75">
      <c r="A55" s="291" t="s">
        <v>842</v>
      </c>
      <c r="B55" s="292">
        <v>5750</v>
      </c>
      <c r="C55" s="292">
        <v>1156</v>
      </c>
      <c r="D55" s="254">
        <v>-4594</v>
      </c>
      <c r="E55" s="292">
        <v>5900</v>
      </c>
      <c r="F55" s="292">
        <v>2380</v>
      </c>
      <c r="G55" s="254">
        <v>-3520</v>
      </c>
    </row>
    <row r="56" spans="1:7" ht="12.75">
      <c r="A56" s="293" t="s">
        <v>843</v>
      </c>
      <c r="B56" s="292">
        <v>305360</v>
      </c>
      <c r="C56" s="292">
        <v>67381</v>
      </c>
      <c r="D56" s="254">
        <v>-237979</v>
      </c>
      <c r="E56" s="292">
        <v>44845</v>
      </c>
      <c r="F56" s="292">
        <v>115916</v>
      </c>
      <c r="G56" s="254">
        <v>71071</v>
      </c>
    </row>
    <row r="57" spans="1:7" ht="9.75" customHeight="1">
      <c r="A57" s="291"/>
      <c r="B57" s="254"/>
      <c r="C57" s="254"/>
      <c r="D57" s="254">
        <v>0</v>
      </c>
      <c r="E57" s="254"/>
      <c r="F57" s="254"/>
      <c r="G57" s="254">
        <v>0</v>
      </c>
    </row>
    <row r="58" spans="1:7" ht="12.75">
      <c r="A58" s="252" t="s">
        <v>911</v>
      </c>
      <c r="B58" s="254">
        <v>245926</v>
      </c>
      <c r="C58" s="254">
        <v>537804</v>
      </c>
      <c r="D58" s="254">
        <v>291878</v>
      </c>
      <c r="E58" s="254">
        <v>232066</v>
      </c>
      <c r="F58" s="254">
        <v>410361</v>
      </c>
      <c r="G58" s="254">
        <v>178295</v>
      </c>
    </row>
    <row r="59" spans="1:7" ht="12.75">
      <c r="A59" s="291" t="s">
        <v>840</v>
      </c>
      <c r="B59" s="254"/>
      <c r="C59" s="254"/>
      <c r="D59" s="254"/>
      <c r="E59" s="254"/>
      <c r="F59" s="254"/>
      <c r="G59" s="254"/>
    </row>
    <row r="60" spans="1:7" ht="12.75">
      <c r="A60" s="291" t="s">
        <v>841</v>
      </c>
      <c r="B60" s="297"/>
      <c r="C60" s="254"/>
      <c r="D60" s="254">
        <v>0</v>
      </c>
      <c r="E60" s="297"/>
      <c r="F60" s="254">
        <v>2764</v>
      </c>
      <c r="G60" s="254">
        <v>2764</v>
      </c>
    </row>
    <row r="61" spans="1:7" ht="12.75">
      <c r="A61" s="291" t="s">
        <v>842</v>
      </c>
      <c r="B61" s="297"/>
      <c r="C61" s="254"/>
      <c r="D61" s="254">
        <v>0</v>
      </c>
      <c r="E61" s="297"/>
      <c r="F61" s="254">
        <v>1584</v>
      </c>
      <c r="G61" s="254">
        <v>1584</v>
      </c>
    </row>
    <row r="62" spans="1:7" ht="12.75">
      <c r="A62" s="293" t="s">
        <v>843</v>
      </c>
      <c r="B62" s="297"/>
      <c r="C62" s="254">
        <v>130427</v>
      </c>
      <c r="D62" s="254">
        <v>130427</v>
      </c>
      <c r="E62" s="297"/>
      <c r="F62" s="254">
        <v>10580</v>
      </c>
      <c r="G62" s="254">
        <v>10580</v>
      </c>
    </row>
    <row r="63" spans="1:7" ht="9.75" customHeight="1">
      <c r="A63" s="291"/>
      <c r="B63" s="254"/>
      <c r="C63" s="254"/>
      <c r="D63" s="254">
        <v>0</v>
      </c>
      <c r="E63" s="254"/>
      <c r="F63" s="254"/>
      <c r="G63" s="254">
        <v>0</v>
      </c>
    </row>
    <row r="64" spans="1:7" ht="19.5" customHeight="1">
      <c r="A64" s="252" t="s">
        <v>912</v>
      </c>
      <c r="B64" s="254">
        <v>784300</v>
      </c>
      <c r="C64" s="254">
        <v>214027</v>
      </c>
      <c r="D64" s="254">
        <v>-570273</v>
      </c>
      <c r="E64" s="254">
        <v>196259</v>
      </c>
      <c r="F64" s="254">
        <v>230746</v>
      </c>
      <c r="G64" s="254">
        <v>34487</v>
      </c>
    </row>
    <row r="65" spans="1:7" ht="12.75">
      <c r="A65" s="252" t="s">
        <v>913</v>
      </c>
      <c r="B65" s="254"/>
      <c r="C65" s="254"/>
      <c r="D65" s="254">
        <v>0</v>
      </c>
      <c r="E65" s="254"/>
      <c r="F65" s="254"/>
      <c r="G65" s="254">
        <v>0</v>
      </c>
    </row>
    <row r="66" spans="1:7" ht="12.75">
      <c r="A66" s="291" t="s">
        <v>840</v>
      </c>
      <c r="B66" s="254"/>
      <c r="C66" s="254"/>
      <c r="D66" s="254">
        <v>0</v>
      </c>
      <c r="E66" s="254"/>
      <c r="F66" s="254"/>
      <c r="G66" s="254">
        <v>0</v>
      </c>
    </row>
    <row r="67" spans="1:7" ht="12.75">
      <c r="A67" s="293" t="s">
        <v>843</v>
      </c>
      <c r="B67" s="292">
        <v>118</v>
      </c>
      <c r="C67" s="292">
        <v>401</v>
      </c>
      <c r="D67" s="254">
        <v>283</v>
      </c>
      <c r="E67" s="292">
        <v>4232</v>
      </c>
      <c r="F67" s="292">
        <v>10152</v>
      </c>
      <c r="G67" s="254">
        <v>5920</v>
      </c>
    </row>
    <row r="68" spans="1:7" ht="9.75" customHeight="1">
      <c r="A68" s="291"/>
      <c r="B68" s="254"/>
      <c r="C68" s="254"/>
      <c r="D68" s="254">
        <v>0</v>
      </c>
      <c r="E68" s="254"/>
      <c r="F68" s="254"/>
      <c r="G68" s="254">
        <v>0</v>
      </c>
    </row>
    <row r="69" spans="1:7" ht="12.75">
      <c r="A69" s="252" t="s">
        <v>914</v>
      </c>
      <c r="B69" s="254">
        <v>232141</v>
      </c>
      <c r="C69" s="254">
        <v>154062</v>
      </c>
      <c r="D69" s="254">
        <v>-78079</v>
      </c>
      <c r="E69" s="254">
        <v>2367830</v>
      </c>
      <c r="F69" s="254">
        <v>2844157</v>
      </c>
      <c r="G69" s="254">
        <v>476327</v>
      </c>
    </row>
    <row r="70" spans="1:7" ht="12.75">
      <c r="A70" s="291" t="s">
        <v>840</v>
      </c>
      <c r="B70" s="254"/>
      <c r="C70" s="254"/>
      <c r="D70" s="254">
        <v>0</v>
      </c>
      <c r="E70" s="254"/>
      <c r="F70" s="254"/>
      <c r="G70" s="254">
        <v>0</v>
      </c>
    </row>
    <row r="71" spans="1:7" ht="12.75">
      <c r="A71" s="291" t="s">
        <v>841</v>
      </c>
      <c r="B71" s="292">
        <v>12</v>
      </c>
      <c r="C71" s="292">
        <v>3336</v>
      </c>
      <c r="D71" s="254">
        <v>3324</v>
      </c>
      <c r="E71" s="292">
        <v>18258</v>
      </c>
      <c r="F71" s="292">
        <v>14173</v>
      </c>
      <c r="G71" s="254">
        <v>-4085</v>
      </c>
    </row>
    <row r="72" spans="1:7" ht="12.75">
      <c r="A72" s="291" t="s">
        <v>842</v>
      </c>
      <c r="B72" s="292">
        <v>190</v>
      </c>
      <c r="C72" s="292">
        <v>87</v>
      </c>
      <c r="D72" s="254">
        <v>-103</v>
      </c>
      <c r="E72" s="292">
        <v>2774</v>
      </c>
      <c r="F72" s="292">
        <v>6249</v>
      </c>
      <c r="G72" s="254">
        <v>3475</v>
      </c>
    </row>
    <row r="73" spans="1:7" ht="12.75">
      <c r="A73" s="293" t="s">
        <v>843</v>
      </c>
      <c r="B73" s="292">
        <v>597</v>
      </c>
      <c r="C73" s="292">
        <v>2236</v>
      </c>
      <c r="D73" s="254">
        <v>1639</v>
      </c>
      <c r="E73" s="292">
        <v>32079</v>
      </c>
      <c r="F73" s="292">
        <v>31444</v>
      </c>
      <c r="G73" s="254">
        <v>-635</v>
      </c>
    </row>
    <row r="74" spans="1:7" ht="9.75" customHeight="1">
      <c r="A74" s="291"/>
      <c r="B74" s="254"/>
      <c r="C74" s="254"/>
      <c r="D74" s="254">
        <v>0</v>
      </c>
      <c r="E74" s="254"/>
      <c r="F74" s="254"/>
      <c r="G74" s="254">
        <v>0</v>
      </c>
    </row>
    <row r="75" spans="1:7" ht="12.75">
      <c r="A75" s="252" t="s">
        <v>915</v>
      </c>
      <c r="B75" s="254">
        <v>362395</v>
      </c>
      <c r="C75" s="254">
        <v>268152</v>
      </c>
      <c r="D75" s="254">
        <v>-94243</v>
      </c>
      <c r="E75" s="254">
        <v>497768</v>
      </c>
      <c r="F75" s="254">
        <v>978393</v>
      </c>
      <c r="G75" s="254">
        <v>480625</v>
      </c>
    </row>
    <row r="76" spans="1:7" ht="12.75">
      <c r="A76" s="291" t="s">
        <v>840</v>
      </c>
      <c r="B76" s="254"/>
      <c r="C76" s="254"/>
      <c r="D76" s="254">
        <v>0</v>
      </c>
      <c r="E76" s="254"/>
      <c r="F76" s="254"/>
      <c r="G76" s="254">
        <v>0</v>
      </c>
    </row>
    <row r="77" spans="1:7" ht="12.75">
      <c r="A77" s="291" t="s">
        <v>841</v>
      </c>
      <c r="B77" s="254">
        <v>677</v>
      </c>
      <c r="C77" s="254">
        <v>421</v>
      </c>
      <c r="D77" s="254">
        <v>-256</v>
      </c>
      <c r="E77" s="254">
        <v>70</v>
      </c>
      <c r="F77" s="297"/>
      <c r="G77" s="254">
        <v>-70</v>
      </c>
    </row>
    <row r="78" spans="1:7" ht="12.75">
      <c r="A78" s="291" t="s">
        <v>842</v>
      </c>
      <c r="B78" s="297"/>
      <c r="C78" s="297"/>
      <c r="D78" s="297"/>
      <c r="E78" s="254">
        <v>127</v>
      </c>
      <c r="F78" s="254">
        <v>127</v>
      </c>
      <c r="G78" s="297"/>
    </row>
    <row r="79" spans="1:7" ht="12.75">
      <c r="A79" s="293" t="s">
        <v>843</v>
      </c>
      <c r="B79" s="254">
        <v>14538</v>
      </c>
      <c r="C79" s="254">
        <v>9226</v>
      </c>
      <c r="D79" s="254">
        <v>-5312</v>
      </c>
      <c r="E79" s="254">
        <v>38615</v>
      </c>
      <c r="F79" s="254">
        <v>8619</v>
      </c>
      <c r="G79" s="254">
        <v>-29996</v>
      </c>
    </row>
    <row r="80" spans="1:7" ht="9.75" customHeight="1">
      <c r="A80" s="291"/>
      <c r="B80" s="254"/>
      <c r="C80" s="254"/>
      <c r="D80" s="254">
        <v>0</v>
      </c>
      <c r="E80" s="254"/>
      <c r="F80" s="254"/>
      <c r="G80" s="254">
        <v>0</v>
      </c>
    </row>
    <row r="81" spans="1:7" ht="12.75">
      <c r="A81" s="252" t="s">
        <v>916</v>
      </c>
      <c r="B81" s="254">
        <v>2861</v>
      </c>
      <c r="C81" s="254">
        <v>18390</v>
      </c>
      <c r="D81" s="254">
        <v>15529</v>
      </c>
      <c r="E81" s="254">
        <v>63612</v>
      </c>
      <c r="F81" s="254"/>
      <c r="G81" s="254">
        <v>-63612</v>
      </c>
    </row>
    <row r="82" spans="1:7" ht="9.75" customHeight="1">
      <c r="A82" s="291"/>
      <c r="B82" s="254"/>
      <c r="C82" s="254"/>
      <c r="D82" s="254">
        <v>0</v>
      </c>
      <c r="E82" s="254"/>
      <c r="F82" s="254"/>
      <c r="G82" s="254">
        <v>0</v>
      </c>
    </row>
    <row r="83" spans="1:7" ht="12.75">
      <c r="A83" s="252" t="s">
        <v>917</v>
      </c>
      <c r="B83" s="254">
        <v>734</v>
      </c>
      <c r="C83" s="254">
        <v>15757</v>
      </c>
      <c r="D83" s="254">
        <v>15023</v>
      </c>
      <c r="E83" s="254">
        <v>93160</v>
      </c>
      <c r="F83" s="254">
        <v>72351</v>
      </c>
      <c r="G83" s="254">
        <v>-20809</v>
      </c>
    </row>
    <row r="84" spans="1:7" ht="12.75">
      <c r="A84" s="293" t="s">
        <v>843</v>
      </c>
      <c r="B84" s="254">
        <v>698</v>
      </c>
      <c r="C84" s="254"/>
      <c r="D84" s="254">
        <v>-698</v>
      </c>
      <c r="E84" s="254">
        <v>55253</v>
      </c>
      <c r="F84" s="254"/>
      <c r="G84" s="254">
        <v>-55253</v>
      </c>
    </row>
    <row r="85" spans="1:7" ht="9.75" customHeight="1">
      <c r="A85" s="252"/>
      <c r="B85" s="254"/>
      <c r="C85" s="254"/>
      <c r="D85" s="254">
        <v>0</v>
      </c>
      <c r="E85" s="254"/>
      <c r="F85" s="254"/>
      <c r="G85" s="254">
        <v>0</v>
      </c>
    </row>
    <row r="86" spans="1:7" ht="12.75">
      <c r="A86" s="252" t="s">
        <v>918</v>
      </c>
      <c r="B86" s="254">
        <v>1449</v>
      </c>
      <c r="C86" s="254">
        <v>643</v>
      </c>
      <c r="D86" s="254">
        <v>-806</v>
      </c>
      <c r="E86" s="254">
        <v>16</v>
      </c>
      <c r="F86" s="297"/>
      <c r="G86" s="254">
        <v>-16</v>
      </c>
    </row>
    <row r="87" spans="1:7" ht="9.75" customHeight="1">
      <c r="A87" s="291"/>
      <c r="B87" s="254"/>
      <c r="C87" s="254"/>
      <c r="D87" s="254">
        <v>0</v>
      </c>
      <c r="E87" s="254"/>
      <c r="F87" s="254"/>
      <c r="G87" s="254">
        <v>0</v>
      </c>
    </row>
    <row r="88" spans="1:7" ht="12.75">
      <c r="A88" s="252" t="s">
        <v>919</v>
      </c>
      <c r="B88" s="254">
        <v>30509</v>
      </c>
      <c r="C88" s="254">
        <v>14355</v>
      </c>
      <c r="D88" s="254">
        <v>-16154</v>
      </c>
      <c r="E88" s="254">
        <v>744325</v>
      </c>
      <c r="F88" s="254">
        <v>666237</v>
      </c>
      <c r="G88" s="254">
        <v>-78088</v>
      </c>
    </row>
    <row r="89" spans="1:7" ht="12" customHeight="1">
      <c r="A89" s="291" t="s">
        <v>840</v>
      </c>
      <c r="B89" s="254"/>
      <c r="C89" s="254"/>
      <c r="D89" s="254">
        <v>0</v>
      </c>
      <c r="E89" s="254"/>
      <c r="F89" s="254"/>
      <c r="G89" s="254">
        <v>0</v>
      </c>
    </row>
    <row r="90" spans="1:7" ht="11.25" customHeight="1">
      <c r="A90" s="291" t="s">
        <v>841</v>
      </c>
      <c r="B90" s="254"/>
      <c r="C90" s="254"/>
      <c r="D90" s="254">
        <v>0</v>
      </c>
      <c r="E90" s="254">
        <v>2762</v>
      </c>
      <c r="F90" s="254">
        <v>4465</v>
      </c>
      <c r="G90" s="254">
        <v>1703</v>
      </c>
    </row>
    <row r="91" spans="1:7" ht="12.75">
      <c r="A91" s="293" t="s">
        <v>843</v>
      </c>
      <c r="B91" s="254"/>
      <c r="C91" s="254"/>
      <c r="D91" s="254">
        <v>0</v>
      </c>
      <c r="E91" s="254">
        <v>3465</v>
      </c>
      <c r="F91" s="254">
        <v>4402</v>
      </c>
      <c r="G91" s="254">
        <v>937</v>
      </c>
    </row>
    <row r="92" spans="1:7" ht="9.75" customHeight="1">
      <c r="A92" s="291"/>
      <c r="B92" s="254"/>
      <c r="C92" s="254"/>
      <c r="D92" s="254">
        <v>0</v>
      </c>
      <c r="E92" s="254"/>
      <c r="F92" s="254"/>
      <c r="G92" s="254">
        <v>0</v>
      </c>
    </row>
    <row r="93" spans="1:7" ht="15" customHeight="1">
      <c r="A93" s="252" t="s">
        <v>920</v>
      </c>
      <c r="B93" s="254">
        <v>20228</v>
      </c>
      <c r="C93" s="254">
        <v>14122</v>
      </c>
      <c r="D93" s="254">
        <v>-6106</v>
      </c>
      <c r="E93" s="297"/>
      <c r="F93" s="297"/>
      <c r="G93" s="297"/>
    </row>
    <row r="94" spans="1:7" ht="9.75" customHeight="1">
      <c r="A94" s="291"/>
      <c r="B94" s="254"/>
      <c r="C94" s="254"/>
      <c r="D94" s="254">
        <v>0</v>
      </c>
      <c r="E94" s="254"/>
      <c r="F94" s="254"/>
      <c r="G94" s="254">
        <v>0</v>
      </c>
    </row>
    <row r="95" spans="1:7" ht="15" customHeight="1">
      <c r="A95" s="252" t="s">
        <v>921</v>
      </c>
      <c r="B95" s="254">
        <v>2967</v>
      </c>
      <c r="C95" s="254">
        <v>1468</v>
      </c>
      <c r="D95" s="254">
        <v>-1499</v>
      </c>
      <c r="E95" s="297"/>
      <c r="F95" s="297"/>
      <c r="G95" s="297"/>
    </row>
    <row r="96" spans="1:7" ht="11.25" customHeight="1">
      <c r="A96" s="291"/>
      <c r="B96" s="254"/>
      <c r="C96" s="254"/>
      <c r="D96" s="254">
        <v>0</v>
      </c>
      <c r="E96" s="254"/>
      <c r="F96" s="254"/>
      <c r="G96" s="254">
        <v>0</v>
      </c>
    </row>
    <row r="97" spans="1:7" ht="12.75">
      <c r="A97" s="252" t="s">
        <v>922</v>
      </c>
      <c r="B97" s="254">
        <v>20269</v>
      </c>
      <c r="C97" s="254">
        <v>16009</v>
      </c>
      <c r="D97" s="254">
        <v>-4260</v>
      </c>
      <c r="E97" s="254">
        <v>1971</v>
      </c>
      <c r="F97" s="254">
        <v>10654</v>
      </c>
      <c r="G97" s="254">
        <v>8683</v>
      </c>
    </row>
    <row r="98" spans="1:7" ht="12.75">
      <c r="A98" s="293" t="s">
        <v>843</v>
      </c>
      <c r="B98" s="254">
        <v>18036</v>
      </c>
      <c r="C98" s="254"/>
      <c r="D98" s="254">
        <v>-18036</v>
      </c>
      <c r="E98" s="254"/>
      <c r="F98" s="254"/>
      <c r="G98" s="254"/>
    </row>
    <row r="99" spans="1:7" ht="9.75" customHeight="1">
      <c r="A99" s="291"/>
      <c r="B99" s="254"/>
      <c r="C99" s="254"/>
      <c r="D99" s="254">
        <v>0</v>
      </c>
      <c r="E99" s="254"/>
      <c r="F99" s="254"/>
      <c r="G99" s="254">
        <v>0</v>
      </c>
    </row>
    <row r="100" spans="1:7" ht="12.75">
      <c r="A100" s="252" t="s">
        <v>923</v>
      </c>
      <c r="B100" s="254">
        <v>19779</v>
      </c>
      <c r="C100" s="254">
        <v>19425</v>
      </c>
      <c r="D100" s="254">
        <v>-354</v>
      </c>
      <c r="E100" s="297"/>
      <c r="F100" s="297"/>
      <c r="G100" s="297"/>
    </row>
    <row r="101" spans="1:7" ht="12.75" customHeight="1">
      <c r="A101" s="252"/>
      <c r="B101" s="254"/>
      <c r="C101" s="254"/>
      <c r="D101" s="254">
        <v>0</v>
      </c>
      <c r="E101" s="254"/>
      <c r="F101" s="254"/>
      <c r="G101" s="254"/>
    </row>
    <row r="102" spans="1:7" ht="12.75">
      <c r="A102" s="252" t="s">
        <v>924</v>
      </c>
      <c r="B102" s="254"/>
      <c r="C102" s="254"/>
      <c r="D102" s="254">
        <v>0</v>
      </c>
      <c r="E102" s="254">
        <v>8460</v>
      </c>
      <c r="F102" s="254">
        <v>17088</v>
      </c>
      <c r="G102" s="254">
        <v>8628</v>
      </c>
    </row>
    <row r="103" spans="1:7" ht="12.75">
      <c r="A103" s="252"/>
      <c r="B103" s="254"/>
      <c r="C103" s="254"/>
      <c r="D103" s="254">
        <v>0</v>
      </c>
      <c r="E103" s="254"/>
      <c r="F103" s="254"/>
      <c r="G103" s="254">
        <v>0</v>
      </c>
    </row>
    <row r="104" spans="1:7" ht="12.75">
      <c r="A104" s="252" t="s">
        <v>925</v>
      </c>
      <c r="B104" s="254"/>
      <c r="C104" s="254">
        <v>215</v>
      </c>
      <c r="D104" s="254">
        <v>215</v>
      </c>
      <c r="E104" s="254"/>
      <c r="F104" s="254">
        <v>60148</v>
      </c>
      <c r="G104" s="254">
        <v>60148</v>
      </c>
    </row>
    <row r="105" spans="1:7" ht="12.75">
      <c r="A105" s="295"/>
      <c r="B105" s="254"/>
      <c r="C105" s="254"/>
      <c r="D105" s="254"/>
      <c r="E105" s="254"/>
      <c r="F105" s="254"/>
      <c r="G105" s="254"/>
    </row>
    <row r="106" spans="1:7" ht="38.25">
      <c r="A106" s="298" t="s">
        <v>926</v>
      </c>
      <c r="B106" s="254">
        <v>47554</v>
      </c>
      <c r="C106" s="254">
        <v>51556</v>
      </c>
      <c r="D106" s="254">
        <v>4002</v>
      </c>
      <c r="E106" s="254">
        <v>15193</v>
      </c>
      <c r="F106" s="254">
        <v>8118</v>
      </c>
      <c r="G106" s="254">
        <v>-7075</v>
      </c>
    </row>
    <row r="107" spans="1:7" ht="12.75">
      <c r="A107" s="291" t="s">
        <v>840</v>
      </c>
      <c r="B107" s="254"/>
      <c r="C107" s="254"/>
      <c r="D107" s="254"/>
      <c r="E107" s="254"/>
      <c r="F107" s="254"/>
      <c r="G107" s="254"/>
    </row>
    <row r="108" spans="1:7" ht="12.75">
      <c r="A108" s="293" t="s">
        <v>843</v>
      </c>
      <c r="B108" s="297"/>
      <c r="C108" s="254">
        <v>853</v>
      </c>
      <c r="D108" s="254">
        <v>853</v>
      </c>
      <c r="E108" s="297"/>
      <c r="F108" s="297"/>
      <c r="G108" s="254">
        <v>0</v>
      </c>
    </row>
    <row r="109" spans="1:7" s="3" customFormat="1" ht="10.5" customHeight="1">
      <c r="A109" s="61"/>
      <c r="B109" s="265"/>
      <c r="C109" s="265"/>
      <c r="D109" s="265">
        <v>0</v>
      </c>
      <c r="E109" s="265"/>
      <c r="F109" s="265"/>
      <c r="G109" s="265">
        <v>0</v>
      </c>
    </row>
    <row r="110" spans="1:7" s="122" customFormat="1" ht="12.75">
      <c r="A110" s="262" t="s">
        <v>927</v>
      </c>
      <c r="B110" s="266">
        <v>21607751</v>
      </c>
      <c r="C110" s="266">
        <v>23360851</v>
      </c>
      <c r="D110" s="266">
        <v>1753100</v>
      </c>
      <c r="E110" s="266">
        <v>59378141</v>
      </c>
      <c r="F110" s="266">
        <v>125286895</v>
      </c>
      <c r="G110" s="266">
        <v>65908754</v>
      </c>
    </row>
    <row r="111" spans="1:7" s="3" customFormat="1" ht="12.75">
      <c r="A111" s="299" t="s">
        <v>840</v>
      </c>
      <c r="B111" s="61"/>
      <c r="C111" s="61"/>
      <c r="D111" s="61"/>
      <c r="E111" s="61"/>
      <c r="F111" s="61"/>
      <c r="G111" s="61"/>
    </row>
    <row r="112" spans="1:7" s="3" customFormat="1" ht="12.75">
      <c r="A112" s="299" t="s">
        <v>841</v>
      </c>
      <c r="B112" s="300">
        <v>28354</v>
      </c>
      <c r="C112" s="300">
        <v>94520</v>
      </c>
      <c r="D112" s="300">
        <v>66166</v>
      </c>
      <c r="E112" s="300">
        <v>762891</v>
      </c>
      <c r="F112" s="300">
        <v>312092</v>
      </c>
      <c r="G112" s="300">
        <v>-450799</v>
      </c>
    </row>
    <row r="113" spans="1:7" s="3" customFormat="1" ht="12.75">
      <c r="A113" s="299" t="s">
        <v>842</v>
      </c>
      <c r="B113" s="300">
        <v>6250</v>
      </c>
      <c r="C113" s="300">
        <v>15570</v>
      </c>
      <c r="D113" s="300">
        <v>9320</v>
      </c>
      <c r="E113" s="300">
        <v>196050</v>
      </c>
      <c r="F113" s="300">
        <v>221631</v>
      </c>
      <c r="G113" s="300">
        <v>25581</v>
      </c>
    </row>
    <row r="114" spans="1:7" s="3" customFormat="1" ht="12.75">
      <c r="A114" s="301" t="s">
        <v>843</v>
      </c>
      <c r="B114" s="300">
        <v>737579</v>
      </c>
      <c r="C114" s="300">
        <v>377752</v>
      </c>
      <c r="D114" s="300">
        <v>-359827</v>
      </c>
      <c r="E114" s="300">
        <v>921363</v>
      </c>
      <c r="F114" s="300">
        <v>714351</v>
      </c>
      <c r="G114" s="300">
        <v>-207012</v>
      </c>
    </row>
    <row r="115" spans="2:7" ht="12.75">
      <c r="B115" s="265"/>
      <c r="C115" s="265"/>
      <c r="D115" s="265"/>
      <c r="E115" s="265"/>
      <c r="F115" s="265"/>
      <c r="G115" s="265"/>
    </row>
    <row r="119" s="302" customFormat="1" ht="14.25">
      <c r="A119" s="302" t="s">
        <v>928</v>
      </c>
    </row>
    <row r="122" spans="1:5" ht="14.25">
      <c r="A122" s="302"/>
      <c r="B122" s="302"/>
      <c r="C122" s="302"/>
      <c r="D122" s="302"/>
      <c r="E122" s="302"/>
    </row>
    <row r="123" spans="1:5" ht="14.25">
      <c r="A123" s="302"/>
      <c r="B123" s="302"/>
      <c r="C123" s="302"/>
      <c r="D123" s="302"/>
      <c r="E123" s="302"/>
    </row>
    <row r="124" s="302" customFormat="1" ht="14.25"/>
  </sheetData>
  <mergeCells count="1">
    <mergeCell ref="A4:G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G187"/>
  <sheetViews>
    <sheetView workbookViewId="0" topLeftCell="A32">
      <selection activeCell="G35" sqref="G35"/>
    </sheetView>
  </sheetViews>
  <sheetFormatPr defaultColWidth="9.140625" defaultRowHeight="12.75"/>
  <cols>
    <col min="1" max="1" width="21.57421875" style="4" customWidth="1"/>
    <col min="2" max="2" width="12.140625" style="4" customWidth="1"/>
    <col min="3" max="3" width="11.8515625" style="4" customWidth="1"/>
    <col min="4" max="4" width="11.7109375" style="4" customWidth="1"/>
    <col min="5" max="5" width="11.421875" style="4" customWidth="1"/>
    <col min="6" max="6" width="12.00390625" style="4" customWidth="1"/>
    <col min="7" max="7" width="11.140625" style="4" customWidth="1"/>
    <col min="8" max="8" width="14.140625" style="0" customWidth="1"/>
    <col min="164" max="16384" width="9.140625" style="4" customWidth="1"/>
  </cols>
  <sheetData>
    <row r="1" spans="1:6" ht="15.75">
      <c r="A1" s="128"/>
      <c r="B1" s="679"/>
      <c r="C1" s="679"/>
      <c r="D1" s="679"/>
      <c r="E1" s="679"/>
      <c r="F1" s="679"/>
    </row>
    <row r="2" spans="1:7" ht="15.75">
      <c r="A2" s="128" t="s">
        <v>844</v>
      </c>
      <c r="B2" s="128"/>
      <c r="C2" s="128"/>
      <c r="D2" s="128"/>
      <c r="E2" s="128"/>
      <c r="F2" s="128"/>
      <c r="G2" s="128"/>
    </row>
    <row r="3" spans="1:7" ht="15.75">
      <c r="A3" s="128" t="s">
        <v>845</v>
      </c>
      <c r="B3" s="128"/>
      <c r="C3" s="128"/>
      <c r="D3" s="128"/>
      <c r="E3" s="128"/>
      <c r="F3" s="128"/>
      <c r="G3" s="128"/>
    </row>
    <row r="4" spans="1:7" ht="15.75">
      <c r="A4" s="128"/>
      <c r="B4" s="679"/>
      <c r="C4" s="679"/>
      <c r="D4" s="679"/>
      <c r="E4" s="679"/>
      <c r="F4" s="679"/>
      <c r="G4" s="7" t="s">
        <v>846</v>
      </c>
    </row>
    <row r="5" spans="2:163" s="680" customFormat="1" ht="12.75">
      <c r="B5" s="681" t="s">
        <v>829</v>
      </c>
      <c r="C5" s="681"/>
      <c r="D5" s="681"/>
      <c r="E5" s="681" t="s">
        <v>830</v>
      </c>
      <c r="F5" s="682"/>
      <c r="G5" s="681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</row>
    <row r="6" spans="1:163" s="683" customFormat="1" ht="38.25">
      <c r="A6" s="683" t="s">
        <v>847</v>
      </c>
      <c r="B6" s="683" t="s">
        <v>848</v>
      </c>
      <c r="C6" s="683" t="s">
        <v>849</v>
      </c>
      <c r="D6" s="683" t="s">
        <v>850</v>
      </c>
      <c r="E6" s="683" t="s">
        <v>851</v>
      </c>
      <c r="F6" s="683" t="s">
        <v>849</v>
      </c>
      <c r="G6" s="683" t="s">
        <v>852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</row>
    <row r="7" spans="1:163" s="683" customFormat="1" ht="12.75">
      <c r="A7" s="683">
        <v>1</v>
      </c>
      <c r="B7" s="683">
        <v>2</v>
      </c>
      <c r="C7" s="683">
        <v>3</v>
      </c>
      <c r="D7" s="683">
        <v>4</v>
      </c>
      <c r="E7" s="683">
        <v>5</v>
      </c>
      <c r="F7" s="683">
        <v>6</v>
      </c>
      <c r="G7" s="683">
        <v>7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</row>
    <row r="8" spans="1:163" s="61" customFormat="1" ht="12.75">
      <c r="A8" s="377" t="s">
        <v>853</v>
      </c>
      <c r="B8" s="53">
        <v>1416123</v>
      </c>
      <c r="C8" s="53">
        <v>1689918</v>
      </c>
      <c r="D8" s="53">
        <f>C8-B8</f>
        <v>273795</v>
      </c>
      <c r="E8" s="53">
        <v>14975054</v>
      </c>
      <c r="F8" s="53">
        <v>23638290</v>
      </c>
      <c r="G8" s="53">
        <f>F8-E8</f>
        <v>8663236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</row>
    <row r="9" spans="1:163" s="61" customFormat="1" ht="12.75">
      <c r="A9" s="377" t="s">
        <v>1424</v>
      </c>
      <c r="B9" s="53">
        <v>250193</v>
      </c>
      <c r="C9" s="53">
        <v>877525</v>
      </c>
      <c r="D9" s="53">
        <f aca="true" t="shared" si="0" ref="D9:D43">C9-B9</f>
        <v>627332</v>
      </c>
      <c r="E9" s="53">
        <v>770648</v>
      </c>
      <c r="F9" s="53">
        <v>4192527</v>
      </c>
      <c r="G9" s="53">
        <f aca="true" t="shared" si="1" ref="G9:G40">F9-E9</f>
        <v>3421879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</row>
    <row r="10" spans="1:163" s="61" customFormat="1" ht="12.75">
      <c r="A10" s="377" t="s">
        <v>1288</v>
      </c>
      <c r="B10" s="53">
        <v>437489</v>
      </c>
      <c r="C10" s="53">
        <v>571229</v>
      </c>
      <c r="D10" s="53">
        <f t="shared" si="0"/>
        <v>133740</v>
      </c>
      <c r="E10" s="53">
        <v>9622456</v>
      </c>
      <c r="F10" s="53">
        <v>9294300</v>
      </c>
      <c r="G10" s="53">
        <f t="shared" si="1"/>
        <v>-328156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</row>
    <row r="11" spans="1:163" s="61" customFormat="1" ht="12.75">
      <c r="A11" s="377" t="s">
        <v>1439</v>
      </c>
      <c r="B11" s="53">
        <v>288580</v>
      </c>
      <c r="C11" s="53">
        <v>263050</v>
      </c>
      <c r="D11" s="53">
        <f t="shared" si="0"/>
        <v>-25530</v>
      </c>
      <c r="E11" s="53">
        <v>175138</v>
      </c>
      <c r="F11" s="53">
        <v>15294950</v>
      </c>
      <c r="G11" s="53">
        <f t="shared" si="1"/>
        <v>15119812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</row>
    <row r="12" spans="1:163" s="61" customFormat="1" ht="12.75">
      <c r="A12" s="377" t="s">
        <v>854</v>
      </c>
      <c r="B12" s="53">
        <v>305806</v>
      </c>
      <c r="C12" s="53">
        <v>444736</v>
      </c>
      <c r="D12" s="53">
        <f t="shared" si="0"/>
        <v>138930</v>
      </c>
      <c r="E12" s="53">
        <v>580337</v>
      </c>
      <c r="F12" s="53">
        <v>524679</v>
      </c>
      <c r="G12" s="53">
        <f t="shared" si="1"/>
        <v>-55658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</row>
    <row r="13" spans="1:163" s="61" customFormat="1" ht="12.75">
      <c r="A13" s="377" t="s">
        <v>1170</v>
      </c>
      <c r="B13" s="53">
        <v>217295</v>
      </c>
      <c r="C13" s="53">
        <v>16771</v>
      </c>
      <c r="D13" s="53">
        <f t="shared" si="0"/>
        <v>-200524</v>
      </c>
      <c r="E13" s="53">
        <v>127342</v>
      </c>
      <c r="F13" s="53">
        <v>486978</v>
      </c>
      <c r="G13" s="53">
        <f t="shared" si="1"/>
        <v>359636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</row>
    <row r="14" spans="1:163" s="61" customFormat="1" ht="12.75">
      <c r="A14" s="377" t="s">
        <v>855</v>
      </c>
      <c r="B14" s="53">
        <v>8524338</v>
      </c>
      <c r="C14" s="53">
        <v>8303005</v>
      </c>
      <c r="D14" s="53">
        <f t="shared" si="0"/>
        <v>-221333</v>
      </c>
      <c r="E14" s="53">
        <v>383433</v>
      </c>
      <c r="F14" s="53">
        <v>174795</v>
      </c>
      <c r="G14" s="53">
        <f t="shared" si="1"/>
        <v>-208638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</row>
    <row r="15" spans="1:163" s="61" customFormat="1" ht="12.75">
      <c r="A15" s="377" t="s">
        <v>856</v>
      </c>
      <c r="B15" s="53">
        <v>141257</v>
      </c>
      <c r="C15" s="53">
        <v>258068</v>
      </c>
      <c r="D15" s="53">
        <f t="shared" si="0"/>
        <v>116811</v>
      </c>
      <c r="E15" s="53">
        <v>957426</v>
      </c>
      <c r="F15" s="53">
        <v>1286133</v>
      </c>
      <c r="G15" s="53">
        <f t="shared" si="1"/>
        <v>328707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</row>
    <row r="16" spans="1:163" s="61" customFormat="1" ht="12.75">
      <c r="A16" s="377" t="s">
        <v>857</v>
      </c>
      <c r="B16" s="53">
        <v>98704</v>
      </c>
      <c r="C16" s="53">
        <v>189646</v>
      </c>
      <c r="D16" s="53">
        <f t="shared" si="0"/>
        <v>90942</v>
      </c>
      <c r="E16" s="53">
        <v>406858</v>
      </c>
      <c r="F16" s="53">
        <v>568648</v>
      </c>
      <c r="G16" s="53">
        <f t="shared" si="1"/>
        <v>161790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</row>
    <row r="17" spans="1:163" s="61" customFormat="1" ht="12.75">
      <c r="A17" s="377" t="s">
        <v>858</v>
      </c>
      <c r="B17" s="53">
        <v>93661</v>
      </c>
      <c r="C17" s="53">
        <v>278229</v>
      </c>
      <c r="D17" s="53">
        <f t="shared" si="0"/>
        <v>184568</v>
      </c>
      <c r="E17" s="53">
        <v>302345</v>
      </c>
      <c r="F17" s="53">
        <v>511064</v>
      </c>
      <c r="G17" s="53">
        <f t="shared" si="1"/>
        <v>208719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</row>
    <row r="18" spans="1:163" s="61" customFormat="1" ht="12.75">
      <c r="A18" s="377" t="s">
        <v>859</v>
      </c>
      <c r="B18" s="53">
        <v>264691</v>
      </c>
      <c r="C18" s="53">
        <v>340704</v>
      </c>
      <c r="D18" s="53">
        <f t="shared" si="0"/>
        <v>76013</v>
      </c>
      <c r="E18" s="53">
        <v>617967</v>
      </c>
      <c r="F18" s="53">
        <v>918040</v>
      </c>
      <c r="G18" s="53">
        <f t="shared" si="1"/>
        <v>300073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</row>
    <row r="19" spans="1:163" s="61" customFormat="1" ht="12.75">
      <c r="A19" s="377" t="s">
        <v>860</v>
      </c>
      <c r="B19" s="53">
        <v>879356</v>
      </c>
      <c r="C19" s="53">
        <v>1080202</v>
      </c>
      <c r="D19" s="53">
        <f t="shared" si="0"/>
        <v>200846</v>
      </c>
      <c r="E19" s="53">
        <v>1093234</v>
      </c>
      <c r="F19" s="53">
        <v>1328824</v>
      </c>
      <c r="G19" s="53">
        <f t="shared" si="1"/>
        <v>235590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</row>
    <row r="20" spans="1:163" s="61" customFormat="1" ht="12.75">
      <c r="A20" s="377" t="s">
        <v>861</v>
      </c>
      <c r="B20" s="53">
        <v>374483</v>
      </c>
      <c r="C20" s="53">
        <v>437445</v>
      </c>
      <c r="D20" s="53">
        <f t="shared" si="0"/>
        <v>62962</v>
      </c>
      <c r="E20" s="53">
        <v>829985</v>
      </c>
      <c r="F20" s="53">
        <v>1249349</v>
      </c>
      <c r="G20" s="53">
        <f t="shared" si="1"/>
        <v>419364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</row>
    <row r="21" spans="1:163" s="61" customFormat="1" ht="12.75">
      <c r="A21" s="377" t="s">
        <v>862</v>
      </c>
      <c r="B21" s="53">
        <v>257975</v>
      </c>
      <c r="C21" s="53">
        <v>298009</v>
      </c>
      <c r="D21" s="53">
        <f t="shared" si="0"/>
        <v>40034</v>
      </c>
      <c r="E21" s="53">
        <v>642527</v>
      </c>
      <c r="F21" s="53">
        <v>749248</v>
      </c>
      <c r="G21" s="53">
        <f t="shared" si="1"/>
        <v>106721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</row>
    <row r="22" spans="1:163" s="61" customFormat="1" ht="12.75">
      <c r="A22" s="377" t="s">
        <v>863</v>
      </c>
      <c r="B22" s="53">
        <v>200959</v>
      </c>
      <c r="C22" s="53">
        <v>369474</v>
      </c>
      <c r="D22" s="53">
        <f t="shared" si="0"/>
        <v>168515</v>
      </c>
      <c r="E22" s="53">
        <v>1278981</v>
      </c>
      <c r="F22" s="53">
        <v>1530229</v>
      </c>
      <c r="G22" s="53">
        <f t="shared" si="1"/>
        <v>251248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</row>
    <row r="23" spans="1:163" s="61" customFormat="1" ht="12.75">
      <c r="A23" s="377" t="s">
        <v>864</v>
      </c>
      <c r="B23" s="53">
        <v>521137</v>
      </c>
      <c r="C23" s="53">
        <v>643792</v>
      </c>
      <c r="D23" s="53">
        <f t="shared" si="0"/>
        <v>122655</v>
      </c>
      <c r="E23" s="53">
        <v>830861</v>
      </c>
      <c r="F23" s="53">
        <v>891065</v>
      </c>
      <c r="G23" s="53">
        <f t="shared" si="1"/>
        <v>60204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</row>
    <row r="24" spans="1:163" s="61" customFormat="1" ht="12.75">
      <c r="A24" s="377" t="s">
        <v>865</v>
      </c>
      <c r="B24" s="53">
        <v>492392</v>
      </c>
      <c r="C24" s="53">
        <v>836232</v>
      </c>
      <c r="D24" s="53">
        <f t="shared" si="0"/>
        <v>343840</v>
      </c>
      <c r="E24" s="53">
        <v>842830</v>
      </c>
      <c r="F24" s="53">
        <v>1795955</v>
      </c>
      <c r="G24" s="53">
        <f t="shared" si="1"/>
        <v>953125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</row>
    <row r="25" spans="1:163" s="61" customFormat="1" ht="12.75">
      <c r="A25" s="377" t="s">
        <v>866</v>
      </c>
      <c r="B25" s="53">
        <v>60015</v>
      </c>
      <c r="C25" s="53">
        <v>254895</v>
      </c>
      <c r="D25" s="53">
        <f t="shared" si="0"/>
        <v>194880</v>
      </c>
      <c r="E25" s="53">
        <v>684158</v>
      </c>
      <c r="F25" s="53">
        <v>915249</v>
      </c>
      <c r="G25" s="53">
        <f t="shared" si="1"/>
        <v>231091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</row>
    <row r="26" spans="1:163" s="61" customFormat="1" ht="12.75">
      <c r="A26" s="377" t="s">
        <v>867</v>
      </c>
      <c r="B26" s="53">
        <v>258463</v>
      </c>
      <c r="C26" s="53">
        <v>503372</v>
      </c>
      <c r="D26" s="53">
        <f t="shared" si="0"/>
        <v>244909</v>
      </c>
      <c r="E26" s="53">
        <v>849614</v>
      </c>
      <c r="F26" s="53">
        <v>803023</v>
      </c>
      <c r="G26" s="53">
        <f t="shared" si="1"/>
        <v>-46591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</row>
    <row r="27" spans="1:163" s="61" customFormat="1" ht="12.75">
      <c r="A27" s="377" t="s">
        <v>868</v>
      </c>
      <c r="B27" s="53">
        <v>229752</v>
      </c>
      <c r="C27" s="53">
        <v>293770</v>
      </c>
      <c r="D27" s="53">
        <f t="shared" si="0"/>
        <v>64018</v>
      </c>
      <c r="E27" s="53">
        <v>702347</v>
      </c>
      <c r="F27" s="53">
        <v>1060535</v>
      </c>
      <c r="G27" s="53">
        <f t="shared" si="1"/>
        <v>358188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</row>
    <row r="28" spans="1:163" s="61" customFormat="1" ht="12.75">
      <c r="A28" s="377" t="s">
        <v>869</v>
      </c>
      <c r="B28" s="53">
        <v>243730</v>
      </c>
      <c r="C28" s="53">
        <v>306398</v>
      </c>
      <c r="D28" s="53">
        <f t="shared" si="0"/>
        <v>62668</v>
      </c>
      <c r="E28" s="53">
        <v>1175334</v>
      </c>
      <c r="F28" s="53">
        <v>1776904</v>
      </c>
      <c r="G28" s="53">
        <f t="shared" si="1"/>
        <v>601570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</row>
    <row r="29" spans="1:163" s="61" customFormat="1" ht="12.75">
      <c r="A29" s="377" t="s">
        <v>870</v>
      </c>
      <c r="B29" s="53">
        <v>185228</v>
      </c>
      <c r="C29" s="53">
        <v>422186</v>
      </c>
      <c r="D29" s="53">
        <f t="shared" si="0"/>
        <v>236958</v>
      </c>
      <c r="E29" s="53">
        <v>382793</v>
      </c>
      <c r="F29" s="53">
        <v>781025</v>
      </c>
      <c r="G29" s="53">
        <f t="shared" si="1"/>
        <v>398232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</row>
    <row r="30" spans="1:163" s="61" customFormat="1" ht="12.75">
      <c r="A30" s="377" t="s">
        <v>871</v>
      </c>
      <c r="B30" s="53">
        <v>215935</v>
      </c>
      <c r="C30" s="53">
        <v>309786</v>
      </c>
      <c r="D30" s="53">
        <f t="shared" si="0"/>
        <v>93851</v>
      </c>
      <c r="E30" s="53">
        <v>509992</v>
      </c>
      <c r="F30" s="53">
        <v>647277</v>
      </c>
      <c r="G30" s="53">
        <f t="shared" si="1"/>
        <v>137285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</row>
    <row r="31" spans="1:163" s="61" customFormat="1" ht="12.75">
      <c r="A31" s="377" t="s">
        <v>872</v>
      </c>
      <c r="B31" s="53">
        <v>1200758</v>
      </c>
      <c r="C31" s="53">
        <v>1407056</v>
      </c>
      <c r="D31" s="53">
        <f t="shared" si="0"/>
        <v>206298</v>
      </c>
      <c r="E31" s="53">
        <v>3344054</v>
      </c>
      <c r="F31" s="53">
        <v>2990981</v>
      </c>
      <c r="G31" s="53">
        <f t="shared" si="1"/>
        <v>-353073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</row>
    <row r="32" spans="1:163" s="61" customFormat="1" ht="12.75">
      <c r="A32" s="377" t="s">
        <v>873</v>
      </c>
      <c r="B32" s="53">
        <v>712642</v>
      </c>
      <c r="C32" s="53">
        <v>784320</v>
      </c>
      <c r="D32" s="53">
        <f t="shared" si="0"/>
        <v>71678</v>
      </c>
      <c r="E32" s="53">
        <v>890515</v>
      </c>
      <c r="F32" s="53">
        <v>1195044</v>
      </c>
      <c r="G32" s="53">
        <f t="shared" si="1"/>
        <v>304529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</row>
    <row r="33" spans="1:163" s="61" customFormat="1" ht="12.75">
      <c r="A33" s="377" t="s">
        <v>874</v>
      </c>
      <c r="B33" s="53">
        <v>153265</v>
      </c>
      <c r="C33" s="53">
        <v>243796</v>
      </c>
      <c r="D33" s="53">
        <f t="shared" si="0"/>
        <v>90531</v>
      </c>
      <c r="E33" s="53">
        <v>484317</v>
      </c>
      <c r="F33" s="53">
        <v>632813</v>
      </c>
      <c r="G33" s="53">
        <f t="shared" si="1"/>
        <v>148496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</row>
    <row r="34" spans="1:163" s="61" customFormat="1" ht="12.75">
      <c r="A34" s="377" t="s">
        <v>875</v>
      </c>
      <c r="B34" s="53">
        <v>1961238</v>
      </c>
      <c r="C34" s="53">
        <v>1690318</v>
      </c>
      <c r="D34" s="53">
        <f t="shared" si="0"/>
        <v>-270920</v>
      </c>
      <c r="E34" s="53">
        <v>4027853</v>
      </c>
      <c r="F34" s="53">
        <v>4697057</v>
      </c>
      <c r="G34" s="53">
        <f t="shared" si="1"/>
        <v>669204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</row>
    <row r="35" spans="1:163" s="61" customFormat="1" ht="12.75">
      <c r="A35" s="377" t="s">
        <v>876</v>
      </c>
      <c r="B35" s="53">
        <v>395581</v>
      </c>
      <c r="C35" s="53">
        <v>536025</v>
      </c>
      <c r="D35" s="53">
        <f t="shared" si="0"/>
        <v>140444</v>
      </c>
      <c r="E35" s="53">
        <v>1614793</v>
      </c>
      <c r="F35" s="53">
        <v>1539054</v>
      </c>
      <c r="G35" s="53">
        <f t="shared" si="1"/>
        <v>-75739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</row>
    <row r="36" spans="1:163" s="61" customFormat="1" ht="12.75">
      <c r="A36" s="377" t="s">
        <v>877</v>
      </c>
      <c r="B36" s="53">
        <v>100865</v>
      </c>
      <c r="C36" s="53">
        <v>161067</v>
      </c>
      <c r="D36" s="53">
        <f t="shared" si="0"/>
        <v>60202</v>
      </c>
      <c r="E36" s="53">
        <v>1127224</v>
      </c>
      <c r="F36" s="53">
        <v>1365686</v>
      </c>
      <c r="G36" s="53">
        <f t="shared" si="1"/>
        <v>238462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</row>
    <row r="37" spans="1:163" s="61" customFormat="1" ht="12.75">
      <c r="A37" s="377" t="s">
        <v>878</v>
      </c>
      <c r="B37" s="53">
        <v>436894</v>
      </c>
      <c r="C37" s="53">
        <v>606196</v>
      </c>
      <c r="D37" s="53">
        <f t="shared" si="0"/>
        <v>169302</v>
      </c>
      <c r="E37" s="53">
        <v>1587627</v>
      </c>
      <c r="F37" s="53">
        <v>2840863</v>
      </c>
      <c r="G37" s="53">
        <f t="shared" si="1"/>
        <v>1253236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</row>
    <row r="38" spans="1:163" s="61" customFormat="1" ht="12.75">
      <c r="A38" s="377" t="s">
        <v>879</v>
      </c>
      <c r="B38" s="53">
        <v>871014</v>
      </c>
      <c r="C38" s="53">
        <v>359058</v>
      </c>
      <c r="D38" s="53">
        <f t="shared" si="0"/>
        <v>-511956</v>
      </c>
      <c r="E38" s="53">
        <v>1075669</v>
      </c>
      <c r="F38" s="53">
        <v>2837210</v>
      </c>
      <c r="G38" s="53">
        <f t="shared" si="1"/>
        <v>1761541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</row>
    <row r="39" spans="1:163" s="61" customFormat="1" ht="12.75">
      <c r="A39" s="377" t="s">
        <v>880</v>
      </c>
      <c r="B39" s="53">
        <v>1774922</v>
      </c>
      <c r="C39" s="53">
        <v>1433120</v>
      </c>
      <c r="D39" s="53">
        <f t="shared" si="0"/>
        <v>-341802</v>
      </c>
      <c r="E39" s="53">
        <v>2988516</v>
      </c>
      <c r="F39" s="53">
        <v>3012685</v>
      </c>
      <c r="G39" s="53">
        <f t="shared" si="1"/>
        <v>24169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</row>
    <row r="40" spans="1:163" s="61" customFormat="1" ht="12.75">
      <c r="A40" s="377" t="s">
        <v>881</v>
      </c>
      <c r="B40" s="53">
        <v>112037</v>
      </c>
      <c r="C40" s="53">
        <v>195233</v>
      </c>
      <c r="D40" s="53">
        <f t="shared" si="0"/>
        <v>83196</v>
      </c>
      <c r="E40" s="53">
        <v>201314</v>
      </c>
      <c r="F40" s="53">
        <v>305885</v>
      </c>
      <c r="G40" s="53">
        <f t="shared" si="1"/>
        <v>104571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</row>
    <row r="41" spans="1:163" s="139" customFormat="1" ht="12.75">
      <c r="A41" s="684" t="s">
        <v>882</v>
      </c>
      <c r="B41" s="48">
        <f aca="true" t="shared" si="2" ref="B41:G41">SUM(B8:B40)</f>
        <v>23676778</v>
      </c>
      <c r="C41" s="48">
        <f t="shared" si="2"/>
        <v>26404631</v>
      </c>
      <c r="D41" s="48">
        <f t="shared" si="2"/>
        <v>2727853</v>
      </c>
      <c r="E41" s="48">
        <f t="shared" si="2"/>
        <v>56083542</v>
      </c>
      <c r="F41" s="48">
        <f t="shared" si="2"/>
        <v>91836365</v>
      </c>
      <c r="G41" s="48">
        <f t="shared" si="2"/>
        <v>35752823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</row>
    <row r="42" spans="1:163" s="61" customFormat="1" ht="12.75">
      <c r="A42" s="377"/>
      <c r="B42" s="377"/>
      <c r="C42" s="377"/>
      <c r="D42" s="62"/>
      <c r="G42" s="6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</row>
    <row r="43" spans="1:163" s="687" customFormat="1" ht="12.75">
      <c r="A43" s="685" t="s">
        <v>883</v>
      </c>
      <c r="B43" s="686">
        <v>11273</v>
      </c>
      <c r="C43" s="686">
        <v>20011</v>
      </c>
      <c r="D43" s="686">
        <f t="shared" si="0"/>
        <v>8738</v>
      </c>
      <c r="E43" s="686">
        <v>956351</v>
      </c>
      <c r="F43" s="686">
        <v>876709</v>
      </c>
      <c r="G43" s="686">
        <f>F43-E43</f>
        <v>-79642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</row>
    <row r="44" spans="1:163" s="687" customFormat="1" ht="12.75">
      <c r="A44" s="685" t="s">
        <v>884</v>
      </c>
      <c r="B44" s="686">
        <v>94740</v>
      </c>
      <c r="C44" s="686">
        <v>2215</v>
      </c>
      <c r="D44" s="686">
        <f>C44-B44</f>
        <v>-92525</v>
      </c>
      <c r="E44" s="686">
        <v>209340</v>
      </c>
      <c r="F44" s="686">
        <v>117890</v>
      </c>
      <c r="G44" s="686">
        <f>F44-E44</f>
        <v>-91450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</row>
    <row r="45" spans="1:163" s="687" customFormat="1" ht="12.75">
      <c r="A45" s="687" t="s">
        <v>885</v>
      </c>
      <c r="B45" s="686">
        <v>616865</v>
      </c>
      <c r="C45" s="686">
        <v>173236</v>
      </c>
      <c r="D45" s="686">
        <f>C45-B45</f>
        <v>-443629</v>
      </c>
      <c r="E45" s="686">
        <v>3398370</v>
      </c>
      <c r="F45" s="686">
        <v>5016679</v>
      </c>
      <c r="G45" s="686">
        <f>F45-E45</f>
        <v>1618309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</row>
    <row r="46" spans="1:163" s="687" customFormat="1" ht="12.75">
      <c r="A46" s="688" t="s">
        <v>886</v>
      </c>
      <c r="B46" s="686">
        <v>10731524</v>
      </c>
      <c r="C46" s="686">
        <v>10350609</v>
      </c>
      <c r="D46" s="686">
        <f>C46-B46</f>
        <v>-380915</v>
      </c>
      <c r="E46" s="686">
        <v>1401258</v>
      </c>
      <c r="F46" s="686">
        <v>15446052</v>
      </c>
      <c r="G46" s="686">
        <f>F46-E46</f>
        <v>14044794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</row>
    <row r="47" spans="1:163" s="687" customFormat="1" ht="12.75">
      <c r="A47" s="688"/>
      <c r="B47" s="686"/>
      <c r="C47" s="686"/>
      <c r="D47" s="686"/>
      <c r="E47" s="686"/>
      <c r="F47" s="686"/>
      <c r="G47" s="686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</row>
    <row r="48" spans="1:163" s="52" customFormat="1" ht="11.25">
      <c r="A48" s="52" t="s">
        <v>887</v>
      </c>
      <c r="B48" s="23"/>
      <c r="C48" s="23"/>
      <c r="D48" s="23"/>
      <c r="E48" s="23"/>
      <c r="F48" s="23"/>
      <c r="G48" s="23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</row>
    <row r="49" spans="2:163" s="61" customFormat="1" ht="12.75">
      <c r="B49" s="62"/>
      <c r="C49" s="62"/>
      <c r="D49" s="62"/>
      <c r="E49" s="62"/>
      <c r="F49" s="62"/>
      <c r="G49" s="62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</row>
    <row r="50" spans="1:163" s="61" customFormat="1" ht="12.75">
      <c r="A50" s="61" t="s">
        <v>76</v>
      </c>
      <c r="B50" s="62"/>
      <c r="C50" s="62"/>
      <c r="D50" s="62"/>
      <c r="E50" s="62"/>
      <c r="F50" s="31" t="s">
        <v>1972</v>
      </c>
      <c r="G50" s="62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</row>
    <row r="51" spans="2:163" s="61" customFormat="1" ht="12.75">
      <c r="B51" s="62"/>
      <c r="C51" s="62"/>
      <c r="D51" s="62"/>
      <c r="E51" s="62"/>
      <c r="F51" s="62"/>
      <c r="G51" s="62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</row>
    <row r="52" spans="2:163" s="61" customFormat="1" ht="12.75">
      <c r="B52" s="62"/>
      <c r="C52" s="62"/>
      <c r="D52" s="62"/>
      <c r="E52" s="62"/>
      <c r="F52" s="62"/>
      <c r="G52" s="6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</row>
    <row r="53" spans="1:163" s="61" customFormat="1" ht="12.75">
      <c r="A53" s="61" t="s">
        <v>888</v>
      </c>
      <c r="B53" s="62"/>
      <c r="C53" s="62"/>
      <c r="D53" s="62"/>
      <c r="E53" s="62"/>
      <c r="F53" s="62" t="s">
        <v>1972</v>
      </c>
      <c r="G53" s="62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</row>
    <row r="54" spans="2:163" s="61" customFormat="1" ht="12.75">
      <c r="B54" s="62"/>
      <c r="C54" s="62"/>
      <c r="D54" s="62"/>
      <c r="E54" s="62"/>
      <c r="F54" s="62"/>
      <c r="G54" s="62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</row>
    <row r="55" spans="2:163" s="61" customFormat="1" ht="12.75">
      <c r="B55" s="62"/>
      <c r="C55" s="62"/>
      <c r="D55" s="62"/>
      <c r="E55" s="62"/>
      <c r="F55" s="62"/>
      <c r="G55" s="62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</row>
    <row r="56" spans="2:163" s="61" customFormat="1" ht="12.75">
      <c r="B56" s="62"/>
      <c r="C56" s="62"/>
      <c r="D56" s="62"/>
      <c r="E56" s="62"/>
      <c r="F56" s="62"/>
      <c r="G56" s="62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</row>
    <row r="57" spans="2:163" s="61" customFormat="1" ht="12.75">
      <c r="B57" s="62"/>
      <c r="C57" s="62"/>
      <c r="D57" s="62"/>
      <c r="E57" s="62"/>
      <c r="F57" s="62"/>
      <c r="G57" s="62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</row>
    <row r="58" spans="2:163" s="61" customFormat="1" ht="12.75">
      <c r="B58" s="62"/>
      <c r="C58" s="62"/>
      <c r="D58" s="62"/>
      <c r="E58" s="62"/>
      <c r="F58" s="62"/>
      <c r="G58" s="62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</row>
    <row r="59" spans="2:163" s="61" customFormat="1" ht="12.75">
      <c r="B59" s="377"/>
      <c r="C59" s="377"/>
      <c r="D59" s="377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</row>
    <row r="60" spans="2:163" s="61" customFormat="1" ht="12.75">
      <c r="B60" s="377"/>
      <c r="C60" s="377"/>
      <c r="D60" s="377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</row>
    <row r="61" spans="2:163" s="61" customFormat="1" ht="12.75">
      <c r="B61" s="377"/>
      <c r="C61" s="377"/>
      <c r="D61" s="377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</row>
    <row r="62" spans="2:163" s="61" customFormat="1" ht="12.75">
      <c r="B62" s="377"/>
      <c r="C62" s="377"/>
      <c r="D62" s="377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</row>
    <row r="63" spans="2:163" s="61" customFormat="1" ht="12.75">
      <c r="B63" s="377"/>
      <c r="C63" s="377"/>
      <c r="D63" s="377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</row>
    <row r="64" spans="2:163" s="61" customFormat="1" ht="12.75">
      <c r="B64" s="377"/>
      <c r="C64" s="377"/>
      <c r="D64" s="377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</row>
    <row r="65" spans="2:163" s="61" customFormat="1" ht="12.75">
      <c r="B65" s="377"/>
      <c r="C65" s="377"/>
      <c r="D65" s="377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</row>
    <row r="66" spans="2:163" s="61" customFormat="1" ht="12.75">
      <c r="B66" s="377"/>
      <c r="C66" s="377"/>
      <c r="D66" s="377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</row>
    <row r="67" spans="2:163" s="61" customFormat="1" ht="12.75">
      <c r="B67" s="377"/>
      <c r="C67" s="377"/>
      <c r="D67" s="37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</row>
    <row r="68" spans="2:163" s="61" customFormat="1" ht="12.75">
      <c r="B68" s="377"/>
      <c r="C68" s="377"/>
      <c r="D68" s="377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</row>
    <row r="69" spans="2:163" s="61" customFormat="1" ht="12.75">
      <c r="B69" s="377"/>
      <c r="C69" s="377"/>
      <c r="D69" s="377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</row>
    <row r="70" spans="2:163" s="61" customFormat="1" ht="12.75">
      <c r="B70" s="377"/>
      <c r="C70" s="377"/>
      <c r="D70" s="377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</row>
    <row r="71" spans="2:163" s="61" customFormat="1" ht="12.75">
      <c r="B71" s="377"/>
      <c r="C71" s="377"/>
      <c r="D71" s="377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</row>
    <row r="72" spans="2:163" s="61" customFormat="1" ht="12.75">
      <c r="B72" s="377"/>
      <c r="C72" s="377"/>
      <c r="D72" s="377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</row>
    <row r="73" spans="2:163" s="61" customFormat="1" ht="12.75">
      <c r="B73" s="377"/>
      <c r="C73" s="377"/>
      <c r="D73" s="377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</row>
    <row r="74" spans="2:163" s="61" customFormat="1" ht="12.75">
      <c r="B74" s="377"/>
      <c r="C74" s="377"/>
      <c r="D74" s="377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</row>
    <row r="75" spans="2:163" s="61" customFormat="1" ht="12.75">
      <c r="B75" s="377"/>
      <c r="C75" s="377"/>
      <c r="D75" s="377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</row>
    <row r="76" spans="2:163" s="61" customFormat="1" ht="12.75">
      <c r="B76" s="377"/>
      <c r="C76" s="377"/>
      <c r="D76" s="377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</row>
    <row r="77" spans="2:163" s="61" customFormat="1" ht="12.75">
      <c r="B77" s="377"/>
      <c r="C77" s="377"/>
      <c r="D77" s="3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</row>
    <row r="78" spans="2:163" s="61" customFormat="1" ht="12.75">
      <c r="B78" s="377"/>
      <c r="C78" s="377"/>
      <c r="D78" s="377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</row>
    <row r="79" spans="2:163" s="61" customFormat="1" ht="12.75">
      <c r="B79" s="377"/>
      <c r="C79" s="377"/>
      <c r="D79" s="377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</row>
    <row r="80" spans="2:163" s="61" customFormat="1" ht="12.75">
      <c r="B80" s="377"/>
      <c r="C80" s="377"/>
      <c r="D80" s="377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</row>
    <row r="81" spans="2:163" s="61" customFormat="1" ht="12.75">
      <c r="B81" s="377"/>
      <c r="C81" s="377"/>
      <c r="D81" s="377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</row>
    <row r="82" spans="2:163" s="61" customFormat="1" ht="12.75">
      <c r="B82" s="377"/>
      <c r="C82" s="377"/>
      <c r="D82" s="377"/>
      <c r="E82" s="62"/>
      <c r="F82" s="377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</row>
    <row r="83" spans="3:163" s="61" customFormat="1" ht="12.75">
      <c r="C83" s="377"/>
      <c r="D83" s="377"/>
      <c r="E83" s="62"/>
      <c r="F83" s="377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</row>
    <row r="84" spans="3:163" s="61" customFormat="1" ht="12.75">
      <c r="C84" s="377"/>
      <c r="D84" s="377"/>
      <c r="E84" s="62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</row>
    <row r="85" spans="3:163" s="61" customFormat="1" ht="12.75">
      <c r="C85" s="377"/>
      <c r="D85" s="377"/>
      <c r="E85" s="62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</row>
    <row r="86" spans="3:163" s="61" customFormat="1" ht="12.75">
      <c r="C86" s="377"/>
      <c r="D86" s="377"/>
      <c r="E86" s="62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</row>
    <row r="87" spans="3:163" s="61" customFormat="1" ht="12.75">
      <c r="C87" s="377"/>
      <c r="D87" s="377"/>
      <c r="E87" s="62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</row>
    <row r="88" spans="3:163" s="61" customFormat="1" ht="12.75">
      <c r="C88" s="377"/>
      <c r="D88" s="377"/>
      <c r="E88" s="62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</row>
    <row r="89" spans="3:163" s="61" customFormat="1" ht="12.75">
      <c r="C89" s="377"/>
      <c r="D89" s="377"/>
      <c r="E89" s="62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</row>
    <row r="90" spans="3:163" s="61" customFormat="1" ht="12.75">
      <c r="C90" s="377"/>
      <c r="D90" s="377"/>
      <c r="E90" s="62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</row>
    <row r="91" spans="3:163" s="3" customFormat="1" ht="12.75">
      <c r="C91" s="689"/>
      <c r="D91" s="689"/>
      <c r="E91" s="3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</row>
    <row r="92" spans="3:163" s="3" customFormat="1" ht="12.75">
      <c r="C92" s="689"/>
      <c r="D92" s="689"/>
      <c r="E92" s="31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</row>
    <row r="93" spans="3:163" s="3" customFormat="1" ht="12.75">
      <c r="C93" s="689"/>
      <c r="D93" s="689"/>
      <c r="E93" s="31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</row>
    <row r="94" spans="3:163" s="3" customFormat="1" ht="12.75">
      <c r="C94" s="689"/>
      <c r="D94" s="689"/>
      <c r="E94" s="31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</row>
    <row r="95" spans="3:163" s="3" customFormat="1" ht="12.75">
      <c r="C95" s="689"/>
      <c r="D95" s="689"/>
      <c r="E95" s="31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</row>
    <row r="96" spans="3:163" s="3" customFormat="1" ht="12.75">
      <c r="C96" s="689"/>
      <c r="D96" s="689"/>
      <c r="F96" s="31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</row>
    <row r="97" spans="3:163" s="3" customFormat="1" ht="12.75">
      <c r="C97" s="689"/>
      <c r="D97" s="689"/>
      <c r="F97" s="31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</row>
    <row r="98" spans="3:163" s="3" customFormat="1" ht="12.75">
      <c r="C98" s="689"/>
      <c r="D98" s="689"/>
      <c r="F98" s="31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</row>
    <row r="99" spans="3:163" s="3" customFormat="1" ht="12.75">
      <c r="C99" s="689"/>
      <c r="D99" s="689"/>
      <c r="F99" s="31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</row>
    <row r="100" spans="3:163" s="3" customFormat="1" ht="12.75">
      <c r="C100" s="689"/>
      <c r="D100" s="689"/>
      <c r="F100" s="31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</row>
    <row r="101" spans="3:163" s="3" customFormat="1" ht="12.75">
      <c r="C101" s="689"/>
      <c r="D101" s="689"/>
      <c r="F101" s="3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</row>
    <row r="102" spans="3:163" s="3" customFormat="1" ht="12.75">
      <c r="C102" s="689"/>
      <c r="D102" s="689"/>
      <c r="F102" s="31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</row>
    <row r="103" spans="3:163" s="3" customFormat="1" ht="12.75">
      <c r="C103" s="689"/>
      <c r="D103" s="689"/>
      <c r="F103" s="31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</row>
    <row r="104" spans="3:163" s="3" customFormat="1" ht="12.75">
      <c r="C104" s="689"/>
      <c r="D104" s="689"/>
      <c r="F104" s="31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</row>
    <row r="105" spans="3:163" s="3" customFormat="1" ht="12.75">
      <c r="C105" s="689"/>
      <c r="D105" s="689"/>
      <c r="F105" s="31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</row>
    <row r="106" spans="3:163" s="3" customFormat="1" ht="12.75">
      <c r="C106" s="689"/>
      <c r="D106" s="689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</row>
    <row r="107" spans="3:163" s="3" customFormat="1" ht="12.75">
      <c r="C107" s="689"/>
      <c r="D107" s="689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</row>
    <row r="108" spans="3:163" s="3" customFormat="1" ht="12.75">
      <c r="C108" s="689"/>
      <c r="D108" s="689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</row>
    <row r="109" spans="3:163" s="3" customFormat="1" ht="12.75">
      <c r="C109" s="689"/>
      <c r="D109" s="68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</row>
    <row r="110" spans="3:163" s="3" customFormat="1" ht="12.75">
      <c r="C110" s="689"/>
      <c r="D110" s="689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</row>
    <row r="111" spans="3:163" s="3" customFormat="1" ht="12.75">
      <c r="C111" s="689"/>
      <c r="D111" s="689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</row>
    <row r="112" spans="3:163" s="3" customFormat="1" ht="12.75">
      <c r="C112" s="689"/>
      <c r="D112" s="689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</row>
    <row r="113" spans="3:163" s="3" customFormat="1" ht="12.75">
      <c r="C113" s="689"/>
      <c r="D113" s="689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</row>
    <row r="114" spans="3:163" s="3" customFormat="1" ht="12.75">
      <c r="C114" s="689"/>
      <c r="D114" s="689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</row>
    <row r="115" spans="3:163" s="3" customFormat="1" ht="12.75">
      <c r="C115" s="689"/>
      <c r="D115" s="689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</row>
    <row r="116" spans="3:163" s="3" customFormat="1" ht="12.75">
      <c r="C116" s="689"/>
      <c r="D116" s="689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</row>
    <row r="117" spans="3:163" s="3" customFormat="1" ht="12.75">
      <c r="C117" s="689"/>
      <c r="D117" s="689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</row>
    <row r="118" spans="3:163" s="3" customFormat="1" ht="12.75">
      <c r="C118" s="689"/>
      <c r="D118" s="689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</row>
    <row r="119" spans="3:163" s="3" customFormat="1" ht="12.75">
      <c r="C119" s="689"/>
      <c r="D119" s="68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</row>
    <row r="120" spans="3:163" s="3" customFormat="1" ht="12.75">
      <c r="C120" s="689"/>
      <c r="D120" s="689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</row>
    <row r="121" spans="3:163" s="3" customFormat="1" ht="12.75">
      <c r="C121" s="689"/>
      <c r="D121" s="689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</row>
    <row r="122" spans="3:163" s="3" customFormat="1" ht="12.75">
      <c r="C122" s="689"/>
      <c r="D122" s="689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</row>
    <row r="123" spans="3:163" s="3" customFormat="1" ht="12.75">
      <c r="C123" s="689"/>
      <c r="D123" s="689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</row>
    <row r="124" spans="3:163" s="3" customFormat="1" ht="12.75">
      <c r="C124" s="689"/>
      <c r="D124" s="689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</row>
    <row r="125" spans="3:163" s="3" customFormat="1" ht="12.75">
      <c r="C125" s="689"/>
      <c r="D125" s="689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</row>
    <row r="126" spans="3:163" s="3" customFormat="1" ht="12.75">
      <c r="C126" s="689"/>
      <c r="D126" s="689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</row>
    <row r="127" spans="3:163" s="3" customFormat="1" ht="12.75">
      <c r="C127" s="689"/>
      <c r="D127" s="689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</row>
    <row r="128" spans="3:163" s="3" customFormat="1" ht="12.75">
      <c r="C128" s="689"/>
      <c r="D128" s="689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</row>
    <row r="129" spans="3:163" s="3" customFormat="1" ht="12.75">
      <c r="C129" s="689"/>
      <c r="D129" s="68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</row>
    <row r="130" spans="3:163" s="3" customFormat="1" ht="12.75">
      <c r="C130" s="689"/>
      <c r="D130" s="689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</row>
    <row r="131" spans="3:163" s="3" customFormat="1" ht="12.75">
      <c r="C131" s="689"/>
      <c r="D131" s="689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</row>
    <row r="132" spans="3:163" s="3" customFormat="1" ht="12.75">
      <c r="C132" s="689"/>
      <c r="D132" s="689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</row>
    <row r="133" spans="3:163" s="3" customFormat="1" ht="12.75">
      <c r="C133" s="689"/>
      <c r="D133" s="689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</row>
    <row r="134" spans="3:163" s="3" customFormat="1" ht="12.75">
      <c r="C134" s="689"/>
      <c r="D134" s="689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</row>
    <row r="135" spans="3:163" s="3" customFormat="1" ht="12.75">
      <c r="C135" s="689"/>
      <c r="D135" s="689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</row>
    <row r="136" spans="3:163" s="3" customFormat="1" ht="12.75">
      <c r="C136" s="689"/>
      <c r="D136" s="689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</row>
    <row r="137" spans="3:163" s="3" customFormat="1" ht="12.75">
      <c r="C137" s="689"/>
      <c r="D137" s="689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</row>
    <row r="138" spans="3:163" s="3" customFormat="1" ht="12.75">
      <c r="C138" s="689"/>
      <c r="D138" s="689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</row>
    <row r="139" spans="3:163" s="3" customFormat="1" ht="12.75">
      <c r="C139" s="689"/>
      <c r="D139" s="68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</row>
    <row r="140" spans="3:163" s="3" customFormat="1" ht="12.75">
      <c r="C140" s="689"/>
      <c r="D140" s="689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</row>
    <row r="141" spans="3:163" s="3" customFormat="1" ht="12.75">
      <c r="C141" s="689"/>
      <c r="D141" s="689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</row>
    <row r="142" spans="3:163" s="3" customFormat="1" ht="12.75">
      <c r="C142" s="689"/>
      <c r="D142" s="689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</row>
    <row r="143" spans="3:163" s="3" customFormat="1" ht="12.75">
      <c r="C143" s="689"/>
      <c r="D143" s="689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</row>
    <row r="144" spans="3:163" s="3" customFormat="1" ht="12.75">
      <c r="C144" s="689"/>
      <c r="D144" s="689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</row>
    <row r="145" spans="3:163" s="3" customFormat="1" ht="12.75">
      <c r="C145" s="689"/>
      <c r="D145" s="689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</row>
    <row r="146" spans="3:4" ht="12.75">
      <c r="C146" s="690"/>
      <c r="D146" s="690"/>
    </row>
    <row r="147" spans="3:4" ht="12.75">
      <c r="C147" s="690"/>
      <c r="D147" s="690"/>
    </row>
    <row r="148" spans="3:4" ht="12.75">
      <c r="C148" s="690"/>
      <c r="D148" s="690"/>
    </row>
    <row r="149" spans="3:4" ht="12.75">
      <c r="C149" s="690"/>
      <c r="D149" s="690"/>
    </row>
    <row r="150" spans="3:4" ht="12.75">
      <c r="C150" s="690"/>
      <c r="D150" s="690"/>
    </row>
    <row r="151" spans="3:4" ht="12.75">
      <c r="C151" s="690"/>
      <c r="D151" s="690"/>
    </row>
    <row r="152" spans="3:4" ht="12.75">
      <c r="C152" s="690"/>
      <c r="D152" s="690"/>
    </row>
    <row r="153" spans="3:4" ht="12.75">
      <c r="C153" s="690"/>
      <c r="D153" s="690"/>
    </row>
    <row r="154" spans="3:4" ht="12.75">
      <c r="C154" s="690"/>
      <c r="D154" s="690"/>
    </row>
    <row r="155" spans="3:4" ht="12.75">
      <c r="C155" s="690"/>
      <c r="D155" s="690"/>
    </row>
    <row r="156" spans="3:4" ht="12.75">
      <c r="C156" s="690"/>
      <c r="D156" s="690"/>
    </row>
    <row r="157" spans="3:4" ht="12.75">
      <c r="C157" s="690"/>
      <c r="D157" s="690"/>
    </row>
    <row r="158" spans="3:4" ht="12.75">
      <c r="C158" s="690"/>
      <c r="D158" s="690"/>
    </row>
    <row r="159" spans="3:4" ht="12.75">
      <c r="C159" s="690"/>
      <c r="D159" s="690"/>
    </row>
    <row r="160" spans="3:4" ht="12.75">
      <c r="C160" s="690"/>
      <c r="D160" s="690"/>
    </row>
    <row r="161" spans="3:4" ht="12.75">
      <c r="C161" s="690"/>
      <c r="D161" s="690"/>
    </row>
    <row r="162" spans="3:4" ht="12.75">
      <c r="C162" s="690"/>
      <c r="D162" s="690"/>
    </row>
    <row r="163" spans="3:4" ht="12.75">
      <c r="C163" s="690"/>
      <c r="D163" s="690"/>
    </row>
    <row r="164" spans="3:4" ht="12.75">
      <c r="C164" s="690"/>
      <c r="D164" s="690"/>
    </row>
    <row r="165" spans="3:4" ht="12.75">
      <c r="C165" s="690"/>
      <c r="D165" s="690"/>
    </row>
    <row r="166" spans="3:4" ht="12.75">
      <c r="C166" s="690"/>
      <c r="D166" s="690"/>
    </row>
    <row r="167" spans="3:4" ht="12.75">
      <c r="C167" s="690"/>
      <c r="D167" s="690"/>
    </row>
    <row r="168" spans="3:4" ht="12.75">
      <c r="C168" s="690"/>
      <c r="D168" s="690"/>
    </row>
    <row r="169" spans="3:4" ht="12.75">
      <c r="C169" s="690"/>
      <c r="D169" s="690"/>
    </row>
    <row r="170" spans="3:4" ht="12.75">
      <c r="C170" s="690"/>
      <c r="D170" s="690"/>
    </row>
    <row r="171" spans="3:4" ht="12.75">
      <c r="C171" s="690"/>
      <c r="D171" s="690"/>
    </row>
    <row r="172" spans="3:4" ht="12.75">
      <c r="C172" s="690"/>
      <c r="D172" s="690"/>
    </row>
    <row r="173" spans="3:4" ht="12.75">
      <c r="C173" s="690"/>
      <c r="D173" s="690"/>
    </row>
    <row r="174" spans="3:4" ht="12.75">
      <c r="C174" s="690"/>
      <c r="D174" s="690"/>
    </row>
    <row r="175" spans="3:4" ht="12.75">
      <c r="C175" s="690"/>
      <c r="D175" s="690"/>
    </row>
    <row r="176" spans="3:4" ht="12.75">
      <c r="C176" s="690"/>
      <c r="D176" s="690"/>
    </row>
    <row r="177" spans="3:4" ht="12.75">
      <c r="C177" s="690"/>
      <c r="D177" s="690"/>
    </row>
    <row r="178" spans="3:4" ht="12.75">
      <c r="C178" s="690"/>
      <c r="D178" s="690"/>
    </row>
    <row r="179" spans="3:4" ht="12.75">
      <c r="C179" s="690"/>
      <c r="D179" s="690"/>
    </row>
    <row r="180" spans="3:4" ht="12.75">
      <c r="C180" s="690"/>
      <c r="D180" s="690"/>
    </row>
    <row r="181" spans="3:4" ht="12.75">
      <c r="C181" s="690"/>
      <c r="D181" s="690"/>
    </row>
    <row r="182" spans="3:4" ht="12.75">
      <c r="C182" s="690"/>
      <c r="D182" s="690"/>
    </row>
    <row r="183" spans="3:4" ht="12.75">
      <c r="C183" s="690"/>
      <c r="D183" s="690"/>
    </row>
    <row r="184" spans="3:4" ht="12.75">
      <c r="C184" s="690"/>
      <c r="D184" s="690"/>
    </row>
    <row r="185" spans="3:4" ht="12.75">
      <c r="C185" s="690"/>
      <c r="D185" s="690"/>
    </row>
    <row r="186" spans="3:4" ht="12.75">
      <c r="C186" s="690"/>
      <c r="D186" s="690"/>
    </row>
    <row r="187" spans="3:4" ht="12.75">
      <c r="C187" s="690"/>
      <c r="D187" s="690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03"/>
  <sheetViews>
    <sheetView workbookViewId="0" topLeftCell="A1">
      <selection activeCell="D16" sqref="D16"/>
    </sheetView>
  </sheetViews>
  <sheetFormatPr defaultColWidth="9.140625" defaultRowHeight="12.75"/>
  <cols>
    <col min="1" max="1" width="7.00390625" style="678" customWidth="1"/>
    <col min="2" max="2" width="25.00390625" style="641" customWidth="1"/>
    <col min="3" max="3" width="42.8515625" style="664" customWidth="1"/>
    <col min="4" max="4" width="12.421875" style="657" customWidth="1"/>
    <col min="5" max="16384" width="9.140625" style="641" customWidth="1"/>
  </cols>
  <sheetData>
    <row r="1" spans="1:5" ht="15.75">
      <c r="A1" s="719" t="s">
        <v>1147</v>
      </c>
      <c r="B1" s="719"/>
      <c r="C1" s="719"/>
      <c r="D1" s="720"/>
      <c r="E1" s="640"/>
    </row>
    <row r="2" spans="1:5" ht="15.75">
      <c r="A2" s="719" t="s">
        <v>1148</v>
      </c>
      <c r="B2" s="719"/>
      <c r="C2" s="719"/>
      <c r="D2" s="720"/>
      <c r="E2" s="640"/>
    </row>
    <row r="3" spans="1:4" ht="12.75">
      <c r="A3" s="642"/>
      <c r="B3" s="643"/>
      <c r="C3" s="644"/>
      <c r="D3" s="645" t="s">
        <v>1149</v>
      </c>
    </row>
    <row r="4" spans="1:4" ht="24.75" customHeight="1">
      <c r="A4" s="646" t="s">
        <v>1150</v>
      </c>
      <c r="B4" s="646" t="s">
        <v>1151</v>
      </c>
      <c r="C4" s="647" t="s">
        <v>1152</v>
      </c>
      <c r="D4" s="648" t="s">
        <v>1153</v>
      </c>
    </row>
    <row r="5" spans="1:4" ht="18" customHeight="1">
      <c r="A5" s="649" t="s">
        <v>1154</v>
      </c>
      <c r="B5" s="650" t="s">
        <v>1155</v>
      </c>
      <c r="C5" s="644" t="s">
        <v>1156</v>
      </c>
      <c r="D5" s="645">
        <v>12500</v>
      </c>
    </row>
    <row r="6" spans="1:4" ht="18" customHeight="1">
      <c r="A6" s="649" t="s">
        <v>721</v>
      </c>
      <c r="B6" s="651" t="s">
        <v>1157</v>
      </c>
      <c r="C6" s="644" t="s">
        <v>1158</v>
      </c>
      <c r="D6" s="645">
        <v>15148.61</v>
      </c>
    </row>
    <row r="7" spans="1:4" ht="18" customHeight="1">
      <c r="A7" s="649" t="s">
        <v>721</v>
      </c>
      <c r="B7" s="651" t="s">
        <v>1159</v>
      </c>
      <c r="C7" s="644" t="s">
        <v>1160</v>
      </c>
      <c r="D7" s="645">
        <v>116500</v>
      </c>
    </row>
    <row r="8" spans="1:4" ht="18" customHeight="1">
      <c r="A8" s="649" t="s">
        <v>1161</v>
      </c>
      <c r="B8" s="651" t="s">
        <v>1162</v>
      </c>
      <c r="C8" s="644" t="s">
        <v>1163</v>
      </c>
      <c r="D8" s="645">
        <v>5000000</v>
      </c>
    </row>
    <row r="9" spans="1:4" ht="18" customHeight="1">
      <c r="A9" s="649" t="s">
        <v>755</v>
      </c>
      <c r="B9" s="645" t="s">
        <v>1164</v>
      </c>
      <c r="C9" s="644" t="s">
        <v>1165</v>
      </c>
      <c r="D9" s="645">
        <v>24000</v>
      </c>
    </row>
    <row r="10" spans="1:4" ht="18" customHeight="1">
      <c r="A10" s="649" t="s">
        <v>1166</v>
      </c>
      <c r="B10" s="651" t="s">
        <v>1167</v>
      </c>
      <c r="C10" s="644" t="s">
        <v>1168</v>
      </c>
      <c r="D10" s="645">
        <v>192900</v>
      </c>
    </row>
    <row r="11" spans="1:4" ht="18" customHeight="1">
      <c r="A11" s="649" t="s">
        <v>1169</v>
      </c>
      <c r="B11" s="651" t="s">
        <v>1170</v>
      </c>
      <c r="C11" s="644" t="s">
        <v>1171</v>
      </c>
      <c r="D11" s="645">
        <v>286014</v>
      </c>
    </row>
    <row r="12" spans="1:4" ht="18" customHeight="1">
      <c r="A12" s="649" t="s">
        <v>1172</v>
      </c>
      <c r="B12" s="651" t="s">
        <v>1173</v>
      </c>
      <c r="C12" s="644" t="s">
        <v>1174</v>
      </c>
      <c r="D12" s="645">
        <v>3686</v>
      </c>
    </row>
    <row r="13" spans="1:4" ht="18" customHeight="1">
      <c r="A13" s="649" t="s">
        <v>1175</v>
      </c>
      <c r="B13" s="645" t="s">
        <v>1176</v>
      </c>
      <c r="C13" s="644" t="s">
        <v>1177</v>
      </c>
      <c r="D13" s="645">
        <v>1800</v>
      </c>
    </row>
    <row r="14" spans="1:4" ht="18" customHeight="1">
      <c r="A14" s="649" t="s">
        <v>1178</v>
      </c>
      <c r="B14" s="651" t="s">
        <v>1179</v>
      </c>
      <c r="C14" s="644" t="s">
        <v>1180</v>
      </c>
      <c r="D14" s="645">
        <v>4000</v>
      </c>
    </row>
    <row r="15" spans="1:4" ht="18" customHeight="1">
      <c r="A15" s="649" t="s">
        <v>1181</v>
      </c>
      <c r="B15" s="651" t="s">
        <v>1182</v>
      </c>
      <c r="C15" s="644" t="s">
        <v>1183</v>
      </c>
      <c r="D15" s="645">
        <v>26900</v>
      </c>
    </row>
    <row r="16" spans="1:4" ht="18" customHeight="1">
      <c r="A16" s="649" t="s">
        <v>1184</v>
      </c>
      <c r="B16" s="651" t="s">
        <v>1185</v>
      </c>
      <c r="C16" s="644" t="s">
        <v>1186</v>
      </c>
      <c r="D16" s="645">
        <v>21000</v>
      </c>
    </row>
    <row r="17" spans="1:4" ht="18" customHeight="1">
      <c r="A17" s="649" t="s">
        <v>1187</v>
      </c>
      <c r="B17" s="651" t="s">
        <v>1188</v>
      </c>
      <c r="C17" s="644" t="s">
        <v>1189</v>
      </c>
      <c r="D17" s="645">
        <v>6000</v>
      </c>
    </row>
    <row r="18" spans="1:4" ht="18" customHeight="1">
      <c r="A18" s="649" t="s">
        <v>1190</v>
      </c>
      <c r="B18" s="651" t="s">
        <v>1191</v>
      </c>
      <c r="C18" s="644" t="s">
        <v>1192</v>
      </c>
      <c r="D18" s="645">
        <v>16000</v>
      </c>
    </row>
    <row r="19" spans="1:4" ht="18" customHeight="1">
      <c r="A19" s="649" t="s">
        <v>1193</v>
      </c>
      <c r="B19" s="651" t="s">
        <v>1194</v>
      </c>
      <c r="C19" s="644" t="s">
        <v>1195</v>
      </c>
      <c r="D19" s="645">
        <v>6820</v>
      </c>
    </row>
    <row r="20" spans="1:4" ht="18" customHeight="1">
      <c r="A20" s="649" t="s">
        <v>1196</v>
      </c>
      <c r="B20" s="645" t="s">
        <v>1197</v>
      </c>
      <c r="C20" s="644" t="s">
        <v>1195</v>
      </c>
      <c r="D20" s="645">
        <v>2300</v>
      </c>
    </row>
    <row r="21" spans="1:4" ht="18" customHeight="1">
      <c r="A21" s="649" t="s">
        <v>1198</v>
      </c>
      <c r="B21" s="651" t="s">
        <v>1199</v>
      </c>
      <c r="C21" s="644" t="s">
        <v>1195</v>
      </c>
      <c r="D21" s="645">
        <v>5400</v>
      </c>
    </row>
    <row r="22" spans="1:4" ht="18" customHeight="1">
      <c r="A22" s="649" t="s">
        <v>1200</v>
      </c>
      <c r="B22" s="650" t="s">
        <v>1201</v>
      </c>
      <c r="C22" s="644" t="s">
        <v>1202</v>
      </c>
      <c r="D22" s="645">
        <v>168550</v>
      </c>
    </row>
    <row r="23" spans="1:4" ht="18" customHeight="1">
      <c r="A23" s="649" t="s">
        <v>1203</v>
      </c>
      <c r="B23" s="651" t="s">
        <v>1204</v>
      </c>
      <c r="C23" s="644" t="s">
        <v>1205</v>
      </c>
      <c r="D23" s="645">
        <v>596000</v>
      </c>
    </row>
    <row r="24" spans="1:4" ht="18" customHeight="1">
      <c r="A24" s="649" t="s">
        <v>1206</v>
      </c>
      <c r="B24" s="651" t="s">
        <v>1207</v>
      </c>
      <c r="C24" s="644" t="s">
        <v>1208</v>
      </c>
      <c r="D24" s="645">
        <v>88000</v>
      </c>
    </row>
    <row r="25" spans="1:4" ht="18" customHeight="1">
      <c r="A25" s="649" t="s">
        <v>1209</v>
      </c>
      <c r="B25" s="651" t="s">
        <v>1210</v>
      </c>
      <c r="C25" s="644" t="s">
        <v>1211</v>
      </c>
      <c r="D25" s="645">
        <v>2000</v>
      </c>
    </row>
    <row r="26" spans="1:4" ht="18" customHeight="1">
      <c r="A26" s="649" t="s">
        <v>1212</v>
      </c>
      <c r="B26" s="651" t="s">
        <v>1213</v>
      </c>
      <c r="C26" s="644" t="s">
        <v>1211</v>
      </c>
      <c r="D26" s="645">
        <v>40000</v>
      </c>
    </row>
    <row r="27" spans="1:4" ht="18" customHeight="1">
      <c r="A27" s="649" t="s">
        <v>1214</v>
      </c>
      <c r="B27" s="651" t="s">
        <v>1215</v>
      </c>
      <c r="C27" s="644" t="s">
        <v>1216</v>
      </c>
      <c r="D27" s="645">
        <v>86000</v>
      </c>
    </row>
    <row r="28" spans="1:4" ht="18" customHeight="1">
      <c r="A28" s="649" t="s">
        <v>1217</v>
      </c>
      <c r="B28" s="651" t="s">
        <v>1218</v>
      </c>
      <c r="C28" s="644" t="s">
        <v>1219</v>
      </c>
      <c r="D28" s="645">
        <v>3910</v>
      </c>
    </row>
    <row r="29" spans="1:4" ht="18" customHeight="1">
      <c r="A29" s="649" t="s">
        <v>1220</v>
      </c>
      <c r="B29" s="651" t="s">
        <v>1221</v>
      </c>
      <c r="C29" s="644" t="s">
        <v>1222</v>
      </c>
      <c r="D29" s="645">
        <v>359600</v>
      </c>
    </row>
    <row r="30" spans="1:4" ht="18" customHeight="1">
      <c r="A30" s="649" t="s">
        <v>1223</v>
      </c>
      <c r="B30" s="651" t="s">
        <v>1224</v>
      </c>
      <c r="C30" s="644" t="s">
        <v>1225</v>
      </c>
      <c r="D30" s="645">
        <v>4450</v>
      </c>
    </row>
    <row r="31" spans="1:4" ht="18" customHeight="1">
      <c r="A31" s="649" t="s">
        <v>1226</v>
      </c>
      <c r="B31" s="651" t="s">
        <v>1227</v>
      </c>
      <c r="C31" s="644" t="s">
        <v>1225</v>
      </c>
      <c r="D31" s="645">
        <v>5000</v>
      </c>
    </row>
    <row r="32" spans="1:4" ht="18" customHeight="1">
      <c r="A32" s="649" t="s">
        <v>1228</v>
      </c>
      <c r="B32" s="651" t="s">
        <v>1229</v>
      </c>
      <c r="C32" s="644" t="s">
        <v>1225</v>
      </c>
      <c r="D32" s="645">
        <v>75000</v>
      </c>
    </row>
    <row r="33" spans="1:4" ht="18" customHeight="1">
      <c r="A33" s="649" t="s">
        <v>1230</v>
      </c>
      <c r="B33" s="651" t="s">
        <v>1231</v>
      </c>
      <c r="C33" s="644" t="s">
        <v>1225</v>
      </c>
      <c r="D33" s="645">
        <v>5000</v>
      </c>
    </row>
    <row r="34" spans="1:4" ht="18" customHeight="1">
      <c r="A34" s="649" t="s">
        <v>1232</v>
      </c>
      <c r="B34" s="651" t="s">
        <v>1233</v>
      </c>
      <c r="C34" s="644" t="s">
        <v>1225</v>
      </c>
      <c r="D34" s="645">
        <v>50000</v>
      </c>
    </row>
    <row r="35" spans="1:4" ht="18" customHeight="1">
      <c r="A35" s="649" t="s">
        <v>1234</v>
      </c>
      <c r="B35" s="651" t="s">
        <v>1235</v>
      </c>
      <c r="C35" s="644" t="s">
        <v>1225</v>
      </c>
      <c r="D35" s="645">
        <v>10000</v>
      </c>
    </row>
    <row r="36" spans="1:4" ht="18" customHeight="1">
      <c r="A36" s="649" t="s">
        <v>1236</v>
      </c>
      <c r="B36" s="645" t="s">
        <v>1237</v>
      </c>
      <c r="C36" s="644" t="s">
        <v>1238</v>
      </c>
      <c r="D36" s="645">
        <v>70190</v>
      </c>
    </row>
    <row r="37" spans="1:4" ht="18" customHeight="1">
      <c r="A37" s="649" t="s">
        <v>1239</v>
      </c>
      <c r="B37" s="651" t="s">
        <v>1240</v>
      </c>
      <c r="C37" s="644" t="s">
        <v>1241</v>
      </c>
      <c r="D37" s="645">
        <v>23400</v>
      </c>
    </row>
    <row r="38" spans="1:4" ht="18" customHeight="1">
      <c r="A38" s="649" t="s">
        <v>1242</v>
      </c>
      <c r="B38" s="645" t="s">
        <v>1243</v>
      </c>
      <c r="C38" s="644" t="s">
        <v>1244</v>
      </c>
      <c r="D38" s="645">
        <v>33800</v>
      </c>
    </row>
    <row r="39" spans="1:4" ht="18" customHeight="1">
      <c r="A39" s="649" t="s">
        <v>1245</v>
      </c>
      <c r="B39" s="651" t="s">
        <v>1246</v>
      </c>
      <c r="C39" s="644" t="s">
        <v>1247</v>
      </c>
      <c r="D39" s="645">
        <v>423200</v>
      </c>
    </row>
    <row r="40" spans="1:4" ht="18" customHeight="1">
      <c r="A40" s="649" t="s">
        <v>1248</v>
      </c>
      <c r="B40" s="651" t="s">
        <v>1249</v>
      </c>
      <c r="C40" s="644" t="s">
        <v>1250</v>
      </c>
      <c r="D40" s="645">
        <v>60000</v>
      </c>
    </row>
    <row r="41" spans="1:4" ht="33" customHeight="1">
      <c r="A41" s="649" t="s">
        <v>1251</v>
      </c>
      <c r="B41" s="651" t="s">
        <v>1252</v>
      </c>
      <c r="C41" t="s">
        <v>1253</v>
      </c>
      <c r="D41" s="645">
        <v>464000</v>
      </c>
    </row>
    <row r="42" spans="1:4" ht="18" customHeight="1">
      <c r="A42" s="649" t="s">
        <v>1254</v>
      </c>
      <c r="B42" s="651" t="s">
        <v>1255</v>
      </c>
      <c r="C42" s="644" t="s">
        <v>1256</v>
      </c>
      <c r="D42" s="645">
        <v>87456</v>
      </c>
    </row>
    <row r="43" spans="1:4" ht="18" customHeight="1">
      <c r="A43" s="649" t="s">
        <v>1257</v>
      </c>
      <c r="B43" s="651" t="s">
        <v>1258</v>
      </c>
      <c r="C43" s="644" t="s">
        <v>1259</v>
      </c>
      <c r="D43" s="645">
        <v>680002</v>
      </c>
    </row>
    <row r="44" spans="1:4" ht="18" customHeight="1">
      <c r="A44" s="649" t="s">
        <v>1260</v>
      </c>
      <c r="B44" s="651" t="s">
        <v>1261</v>
      </c>
      <c r="C44" s="644" t="s">
        <v>1262</v>
      </c>
      <c r="D44" s="645">
        <v>4000</v>
      </c>
    </row>
    <row r="45" spans="1:4" ht="18" customHeight="1">
      <c r="A45" s="649" t="s">
        <v>1263</v>
      </c>
      <c r="B45" s="651" t="s">
        <v>1264</v>
      </c>
      <c r="C45" s="644" t="s">
        <v>1265</v>
      </c>
      <c r="D45" s="645">
        <v>6000</v>
      </c>
    </row>
    <row r="46" spans="1:4" ht="18" customHeight="1">
      <c r="A46" s="649" t="s">
        <v>1266</v>
      </c>
      <c r="B46" s="651" t="s">
        <v>1267</v>
      </c>
      <c r="C46" s="644" t="s">
        <v>1265</v>
      </c>
      <c r="D46" s="645">
        <v>37500</v>
      </c>
    </row>
    <row r="47" spans="1:4" ht="18" customHeight="1">
      <c r="A47" s="649" t="s">
        <v>1268</v>
      </c>
      <c r="B47" s="651" t="s">
        <v>1269</v>
      </c>
      <c r="C47" s="644" t="s">
        <v>1270</v>
      </c>
      <c r="D47" s="645">
        <v>20800</v>
      </c>
    </row>
    <row r="48" spans="1:4" ht="18" customHeight="1">
      <c r="A48" s="649" t="s">
        <v>1271</v>
      </c>
      <c r="B48" s="651" t="s">
        <v>1272</v>
      </c>
      <c r="C48" s="644" t="s">
        <v>1273</v>
      </c>
      <c r="D48" s="645">
        <v>5500</v>
      </c>
    </row>
    <row r="49" spans="1:4" ht="18" customHeight="1">
      <c r="A49" s="649" t="s">
        <v>1274</v>
      </c>
      <c r="B49" s="651" t="s">
        <v>1275</v>
      </c>
      <c r="C49" s="644" t="s">
        <v>1273</v>
      </c>
      <c r="D49" s="645">
        <v>5000</v>
      </c>
    </row>
    <row r="50" spans="1:4" ht="18" customHeight="1">
      <c r="A50" s="649" t="s">
        <v>1276</v>
      </c>
      <c r="B50" s="645" t="s">
        <v>1277</v>
      </c>
      <c r="C50" s="644" t="s">
        <v>1278</v>
      </c>
      <c r="D50" s="645">
        <v>4000</v>
      </c>
    </row>
    <row r="51" spans="1:4" ht="18" customHeight="1">
      <c r="A51" s="649" t="s">
        <v>1279</v>
      </c>
      <c r="B51" s="651" t="s">
        <v>1280</v>
      </c>
      <c r="C51" s="644" t="s">
        <v>1281</v>
      </c>
      <c r="D51" s="645">
        <v>79320</v>
      </c>
    </row>
    <row r="52" spans="1:4" ht="18" customHeight="1">
      <c r="A52" s="649" t="s">
        <v>1282</v>
      </c>
      <c r="B52" s="645" t="s">
        <v>1283</v>
      </c>
      <c r="C52" s="644" t="s">
        <v>1284</v>
      </c>
      <c r="D52" s="645">
        <v>4000</v>
      </c>
    </row>
    <row r="53" spans="1:4" ht="18" customHeight="1">
      <c r="A53" s="649" t="s">
        <v>1285</v>
      </c>
      <c r="B53" s="645" t="s">
        <v>1286</v>
      </c>
      <c r="C53" s="644" t="s">
        <v>1284</v>
      </c>
      <c r="D53" s="645">
        <v>1600</v>
      </c>
    </row>
    <row r="54" spans="1:4" ht="18" customHeight="1">
      <c r="A54" s="649" t="s">
        <v>1287</v>
      </c>
      <c r="B54" s="651" t="s">
        <v>1288</v>
      </c>
      <c r="C54" s="644" t="s">
        <v>1289</v>
      </c>
      <c r="D54" s="645">
        <v>850000</v>
      </c>
    </row>
    <row r="55" spans="1:4" ht="18" customHeight="1">
      <c r="A55" s="649" t="s">
        <v>1290</v>
      </c>
      <c r="B55" s="651" t="s">
        <v>1291</v>
      </c>
      <c r="C55" s="644" t="s">
        <v>1292</v>
      </c>
      <c r="D55" s="645">
        <v>10000</v>
      </c>
    </row>
    <row r="56" spans="1:4" ht="18" customHeight="1">
      <c r="A56" s="649" t="s">
        <v>1293</v>
      </c>
      <c r="B56" s="645" t="s">
        <v>1294</v>
      </c>
      <c r="C56" s="644" t="s">
        <v>1295</v>
      </c>
      <c r="D56" s="645">
        <v>159000</v>
      </c>
    </row>
    <row r="57" spans="1:4" ht="18" customHeight="1">
      <c r="A57" s="649" t="s">
        <v>1296</v>
      </c>
      <c r="B57" s="651" t="s">
        <v>1297</v>
      </c>
      <c r="C57" s="644" t="s">
        <v>1298</v>
      </c>
      <c r="D57" s="645">
        <v>6050</v>
      </c>
    </row>
    <row r="58" spans="1:4" ht="18" customHeight="1">
      <c r="A58" s="649" t="s">
        <v>1299</v>
      </c>
      <c r="B58" s="651" t="s">
        <v>1300</v>
      </c>
      <c r="C58" s="644" t="s">
        <v>1301</v>
      </c>
      <c r="D58" s="645">
        <v>58000</v>
      </c>
    </row>
    <row r="59" spans="1:4" ht="18" customHeight="1">
      <c r="A59" s="649" t="s">
        <v>1302</v>
      </c>
      <c r="B59" s="651" t="s">
        <v>1303</v>
      </c>
      <c r="C59" s="644" t="s">
        <v>1304</v>
      </c>
      <c r="D59" s="645">
        <v>17500</v>
      </c>
    </row>
    <row r="60" spans="1:4" ht="18" customHeight="1">
      <c r="A60" s="649" t="s">
        <v>1305</v>
      </c>
      <c r="B60" s="651" t="s">
        <v>1306</v>
      </c>
      <c r="C60" s="644" t="s">
        <v>1307</v>
      </c>
      <c r="D60" s="645">
        <v>5600</v>
      </c>
    </row>
    <row r="61" spans="1:4" ht="18" customHeight="1">
      <c r="A61" s="649" t="s">
        <v>1308</v>
      </c>
      <c r="B61" s="651" t="s">
        <v>1309</v>
      </c>
      <c r="C61" s="644" t="s">
        <v>1307</v>
      </c>
      <c r="D61" s="645">
        <v>6400</v>
      </c>
    </row>
    <row r="62" spans="1:4" ht="18" customHeight="1">
      <c r="A62" s="649" t="s">
        <v>1310</v>
      </c>
      <c r="B62" s="651" t="s">
        <v>1311</v>
      </c>
      <c r="C62" s="644" t="s">
        <v>1312</v>
      </c>
      <c r="D62" s="645">
        <v>3300</v>
      </c>
    </row>
    <row r="63" spans="1:4" ht="18" customHeight="1">
      <c r="A63" s="649" t="s">
        <v>1313</v>
      </c>
      <c r="B63" s="651" t="s">
        <v>1314</v>
      </c>
      <c r="C63" s="644" t="s">
        <v>1315</v>
      </c>
      <c r="D63" s="645">
        <v>5000</v>
      </c>
    </row>
    <row r="64" spans="1:4" ht="18" customHeight="1">
      <c r="A64" s="649" t="s">
        <v>1316</v>
      </c>
      <c r="B64" s="650" t="s">
        <v>1317</v>
      </c>
      <c r="C64" s="644" t="s">
        <v>1318</v>
      </c>
      <c r="D64" s="645">
        <v>25700</v>
      </c>
    </row>
    <row r="65" spans="1:4" ht="18" customHeight="1">
      <c r="A65" s="649" t="s">
        <v>1319</v>
      </c>
      <c r="B65" s="645" t="s">
        <v>1320</v>
      </c>
      <c r="C65" s="644" t="s">
        <v>1321</v>
      </c>
      <c r="D65" s="645">
        <v>6000</v>
      </c>
    </row>
    <row r="66" spans="1:4" ht="18" customHeight="1">
      <c r="A66" s="649" t="s">
        <v>1322</v>
      </c>
      <c r="B66" s="651" t="s">
        <v>1323</v>
      </c>
      <c r="C66" s="644" t="s">
        <v>1324</v>
      </c>
      <c r="D66" s="645">
        <v>4374</v>
      </c>
    </row>
    <row r="67" spans="1:4" ht="18" customHeight="1">
      <c r="A67" s="649" t="s">
        <v>1325</v>
      </c>
      <c r="B67" s="651" t="s">
        <v>1326</v>
      </c>
      <c r="C67" s="644" t="s">
        <v>1327</v>
      </c>
      <c r="D67" s="645">
        <v>12700</v>
      </c>
    </row>
    <row r="68" spans="1:4" ht="18" customHeight="1">
      <c r="A68" s="649" t="s">
        <v>1328</v>
      </c>
      <c r="B68" s="651" t="s">
        <v>1329</v>
      </c>
      <c r="C68" s="644" t="s">
        <v>1330</v>
      </c>
      <c r="D68" s="645">
        <v>45000</v>
      </c>
    </row>
    <row r="69" spans="1:4" ht="18" customHeight="1">
      <c r="A69" s="649" t="s">
        <v>1331</v>
      </c>
      <c r="B69" s="651" t="s">
        <v>1332</v>
      </c>
      <c r="C69" s="644" t="s">
        <v>1330</v>
      </c>
      <c r="D69" s="645">
        <v>80000</v>
      </c>
    </row>
    <row r="70" spans="1:4" ht="18" customHeight="1">
      <c r="A70" s="649" t="s">
        <v>1333</v>
      </c>
      <c r="B70" s="651" t="s">
        <v>1334</v>
      </c>
      <c r="C70" s="644" t="s">
        <v>1335</v>
      </c>
      <c r="D70" s="645">
        <v>5670</v>
      </c>
    </row>
    <row r="71" spans="1:4" ht="18" customHeight="1">
      <c r="A71" s="649" t="s">
        <v>1336</v>
      </c>
      <c r="B71" s="645" t="s">
        <v>1337</v>
      </c>
      <c r="C71" s="644" t="s">
        <v>1335</v>
      </c>
      <c r="D71" s="645">
        <v>10000</v>
      </c>
    </row>
    <row r="72" spans="1:4" ht="18" customHeight="1">
      <c r="A72" s="649" t="s">
        <v>1338</v>
      </c>
      <c r="B72" s="651" t="s">
        <v>1339</v>
      </c>
      <c r="C72" s="644" t="s">
        <v>1340</v>
      </c>
      <c r="D72" s="645">
        <v>5280</v>
      </c>
    </row>
    <row r="73" spans="1:4" ht="18" customHeight="1">
      <c r="A73" s="649" t="s">
        <v>1341</v>
      </c>
      <c r="B73" s="651" t="s">
        <v>1342</v>
      </c>
      <c r="C73" s="644" t="s">
        <v>1343</v>
      </c>
      <c r="D73" s="645">
        <v>5250</v>
      </c>
    </row>
    <row r="74" spans="1:4" ht="18" customHeight="1">
      <c r="A74" s="649" t="s">
        <v>1344</v>
      </c>
      <c r="B74" s="651" t="s">
        <v>1345</v>
      </c>
      <c r="C74" s="644" t="s">
        <v>1346</v>
      </c>
      <c r="D74" s="645">
        <v>133600</v>
      </c>
    </row>
    <row r="75" spans="1:4" ht="18" customHeight="1">
      <c r="A75" s="649" t="s">
        <v>1347</v>
      </c>
      <c r="B75" s="651" t="s">
        <v>1348</v>
      </c>
      <c r="C75" s="644" t="s">
        <v>1349</v>
      </c>
      <c r="D75" s="645">
        <v>168469</v>
      </c>
    </row>
    <row r="76" spans="1:4" ht="18" customHeight="1">
      <c r="A76" s="649" t="s">
        <v>1350</v>
      </c>
      <c r="B76" s="651" t="s">
        <v>1351</v>
      </c>
      <c r="C76" s="644" t="s">
        <v>1352</v>
      </c>
      <c r="D76" s="645">
        <v>9000</v>
      </c>
    </row>
    <row r="77" spans="1:4" ht="18" customHeight="1">
      <c r="A77" s="649" t="s">
        <v>1353</v>
      </c>
      <c r="B77" s="651" t="s">
        <v>1354</v>
      </c>
      <c r="C77" s="644" t="s">
        <v>1352</v>
      </c>
      <c r="D77" s="645">
        <v>10000</v>
      </c>
    </row>
    <row r="78" spans="1:4" ht="18" customHeight="1">
      <c r="A78" s="649" t="s">
        <v>1355</v>
      </c>
      <c r="B78" s="651" t="s">
        <v>1356</v>
      </c>
      <c r="C78" s="644" t="s">
        <v>1352</v>
      </c>
      <c r="D78" s="645">
        <v>5000</v>
      </c>
    </row>
    <row r="79" spans="1:4" ht="18" customHeight="1">
      <c r="A79" s="649" t="s">
        <v>1357</v>
      </c>
      <c r="B79" s="651" t="s">
        <v>1358</v>
      </c>
      <c r="C79" s="644" t="s">
        <v>1359</v>
      </c>
      <c r="D79" s="645">
        <v>7000</v>
      </c>
    </row>
    <row r="80" spans="1:4" ht="18" customHeight="1">
      <c r="A80" s="649" t="s">
        <v>1360</v>
      </c>
      <c r="B80" s="645" t="s">
        <v>1361</v>
      </c>
      <c r="C80" s="644" t="s">
        <v>1359</v>
      </c>
      <c r="D80" s="645">
        <v>18900</v>
      </c>
    </row>
    <row r="81" spans="1:4" ht="18" customHeight="1">
      <c r="A81" s="649" t="s">
        <v>1362</v>
      </c>
      <c r="B81" s="645" t="s">
        <v>1363</v>
      </c>
      <c r="C81" s="644" t="s">
        <v>1359</v>
      </c>
      <c r="D81" s="645">
        <v>6190</v>
      </c>
    </row>
    <row r="82" spans="1:4" ht="18" customHeight="1">
      <c r="A82" s="649" t="s">
        <v>1364</v>
      </c>
      <c r="B82" s="651" t="s">
        <v>1365</v>
      </c>
      <c r="C82" s="644" t="s">
        <v>1366</v>
      </c>
      <c r="D82" s="645">
        <v>20175</v>
      </c>
    </row>
    <row r="83" spans="1:4" ht="18" customHeight="1">
      <c r="A83" s="649" t="s">
        <v>1367</v>
      </c>
      <c r="B83" s="651" t="s">
        <v>1368</v>
      </c>
      <c r="C83" s="644" t="s">
        <v>1369</v>
      </c>
      <c r="D83" s="645">
        <v>2250</v>
      </c>
    </row>
    <row r="84" spans="1:4" ht="18" customHeight="1">
      <c r="A84" s="649" t="s">
        <v>1370</v>
      </c>
      <c r="B84" s="651" t="s">
        <v>1371</v>
      </c>
      <c r="C84" s="644" t="s">
        <v>1372</v>
      </c>
      <c r="D84" s="645">
        <v>16400</v>
      </c>
    </row>
    <row r="85" spans="1:4" ht="17.25" customHeight="1">
      <c r="A85" s="649" t="s">
        <v>1373</v>
      </c>
      <c r="B85" s="645" t="s">
        <v>1374</v>
      </c>
      <c r="C85" s="644" t="s">
        <v>1375</v>
      </c>
      <c r="D85" s="645">
        <v>431816</v>
      </c>
    </row>
    <row r="86" spans="1:4" ht="18" customHeight="1">
      <c r="A86" s="649" t="s">
        <v>1376</v>
      </c>
      <c r="B86" s="651" t="s">
        <v>1377</v>
      </c>
      <c r="C86" s="644" t="s">
        <v>1378</v>
      </c>
      <c r="D86" s="645">
        <v>4200</v>
      </c>
    </row>
    <row r="87" spans="1:4" ht="18" customHeight="1">
      <c r="A87" s="649" t="s">
        <v>1379</v>
      </c>
      <c r="B87" s="651" t="s">
        <v>1380</v>
      </c>
      <c r="C87" s="644" t="s">
        <v>1381</v>
      </c>
      <c r="D87" s="645">
        <v>12000</v>
      </c>
    </row>
    <row r="88" spans="1:4" ht="18" customHeight="1">
      <c r="A88" s="649" t="s">
        <v>1382</v>
      </c>
      <c r="B88" s="645" t="s">
        <v>1383</v>
      </c>
      <c r="C88" s="644" t="s">
        <v>1384</v>
      </c>
      <c r="D88" s="645">
        <v>10000</v>
      </c>
    </row>
    <row r="89" spans="1:4" ht="18" customHeight="1">
      <c r="A89" s="649" t="s">
        <v>1385</v>
      </c>
      <c r="B89" s="645" t="s">
        <v>1386</v>
      </c>
      <c r="C89" s="644" t="s">
        <v>1387</v>
      </c>
      <c r="D89" s="645">
        <v>16200</v>
      </c>
    </row>
    <row r="90" spans="1:4" ht="18" customHeight="1">
      <c r="A90" s="649" t="s">
        <v>1388</v>
      </c>
      <c r="B90" s="651" t="s">
        <v>1389</v>
      </c>
      <c r="C90" s="644" t="s">
        <v>1390</v>
      </c>
      <c r="D90" s="645">
        <v>10000</v>
      </c>
    </row>
    <row r="91" spans="1:4" ht="18" customHeight="1">
      <c r="A91" s="649" t="s">
        <v>1391</v>
      </c>
      <c r="B91" s="651" t="s">
        <v>1392</v>
      </c>
      <c r="C91" s="644" t="s">
        <v>1393</v>
      </c>
      <c r="D91" s="645">
        <v>4500</v>
      </c>
    </row>
    <row r="92" spans="1:4" ht="18" customHeight="1">
      <c r="A92" s="649" t="s">
        <v>1394</v>
      </c>
      <c r="B92" s="651" t="s">
        <v>1395</v>
      </c>
      <c r="C92" s="644" t="s">
        <v>1393</v>
      </c>
      <c r="D92" s="645">
        <v>10000</v>
      </c>
    </row>
    <row r="93" spans="1:4" ht="18" customHeight="1">
      <c r="A93" s="649" t="s">
        <v>1396</v>
      </c>
      <c r="B93" s="651" t="s">
        <v>1397</v>
      </c>
      <c r="C93" s="644" t="s">
        <v>1393</v>
      </c>
      <c r="D93" s="645">
        <v>13000</v>
      </c>
    </row>
    <row r="94" spans="1:4" ht="18" customHeight="1">
      <c r="A94" s="649" t="s">
        <v>1398</v>
      </c>
      <c r="B94" s="651" t="s">
        <v>1399</v>
      </c>
      <c r="C94" s="644" t="s">
        <v>1400</v>
      </c>
      <c r="D94" s="645">
        <v>40900</v>
      </c>
    </row>
    <row r="95" spans="1:4" ht="18" customHeight="1">
      <c r="A95" s="649" t="s">
        <v>1401</v>
      </c>
      <c r="B95" s="645" t="s">
        <v>1402</v>
      </c>
      <c r="C95" s="644" t="s">
        <v>1400</v>
      </c>
      <c r="D95" s="645">
        <v>10000</v>
      </c>
    </row>
    <row r="96" spans="1:4" ht="18" customHeight="1">
      <c r="A96" s="649" t="s">
        <v>1403</v>
      </c>
      <c r="B96" s="651" t="s">
        <v>1404</v>
      </c>
      <c r="C96" s="644" t="s">
        <v>1405</v>
      </c>
      <c r="D96" s="645">
        <v>8800</v>
      </c>
    </row>
    <row r="97" spans="1:4" ht="18" customHeight="1">
      <c r="A97" s="649" t="s">
        <v>1406</v>
      </c>
      <c r="B97" s="651" t="s">
        <v>1407</v>
      </c>
      <c r="C97" s="644" t="s">
        <v>1408</v>
      </c>
      <c r="D97" s="652">
        <v>11998.2</v>
      </c>
    </row>
    <row r="98" spans="1:4" ht="18" customHeight="1">
      <c r="A98" s="649" t="s">
        <v>1409</v>
      </c>
      <c r="B98" s="645" t="s">
        <v>1410</v>
      </c>
      <c r="C98" s="644" t="s">
        <v>1411</v>
      </c>
      <c r="D98" s="645">
        <v>75000</v>
      </c>
    </row>
    <row r="99" spans="1:4" ht="18" customHeight="1">
      <c r="A99" s="649" t="s">
        <v>1412</v>
      </c>
      <c r="B99" s="651" t="s">
        <v>1413</v>
      </c>
      <c r="C99" s="644" t="s">
        <v>1414</v>
      </c>
      <c r="D99" s="645">
        <v>30000</v>
      </c>
    </row>
    <row r="100" spans="1:4" ht="18" customHeight="1">
      <c r="A100" s="649" t="s">
        <v>1415</v>
      </c>
      <c r="B100" s="645" t="s">
        <v>1416</v>
      </c>
      <c r="C100" s="644" t="s">
        <v>1414</v>
      </c>
      <c r="D100" s="645">
        <v>114000</v>
      </c>
    </row>
    <row r="101" spans="1:4" ht="18" customHeight="1">
      <c r="A101" s="649" t="s">
        <v>1417</v>
      </c>
      <c r="B101" s="651" t="s">
        <v>1418</v>
      </c>
      <c r="C101" s="644" t="s">
        <v>1414</v>
      </c>
      <c r="D101" s="645">
        <v>7500</v>
      </c>
    </row>
    <row r="102" spans="1:4" ht="18" customHeight="1">
      <c r="A102" s="649" t="s">
        <v>1419</v>
      </c>
      <c r="B102" s="651" t="s">
        <v>1420</v>
      </c>
      <c r="C102" s="644" t="s">
        <v>1414</v>
      </c>
      <c r="D102" s="645">
        <v>10200</v>
      </c>
    </row>
    <row r="103" spans="1:4" ht="18" customHeight="1">
      <c r="A103" s="649" t="s">
        <v>1421</v>
      </c>
      <c r="B103" s="651" t="s">
        <v>1422</v>
      </c>
      <c r="C103" s="644" t="s">
        <v>1414</v>
      </c>
      <c r="D103" s="645">
        <v>15000</v>
      </c>
    </row>
    <row r="104" spans="1:4" ht="18" customHeight="1">
      <c r="A104" s="649" t="s">
        <v>1423</v>
      </c>
      <c r="B104" s="651" t="s">
        <v>1424</v>
      </c>
      <c r="C104" s="644" t="s">
        <v>1425</v>
      </c>
      <c r="D104" s="645">
        <v>1250200</v>
      </c>
    </row>
    <row r="105" spans="1:4" ht="18" customHeight="1">
      <c r="A105" s="649" t="s">
        <v>1426</v>
      </c>
      <c r="B105" s="651" t="s">
        <v>1427</v>
      </c>
      <c r="C105" s="644" t="s">
        <v>1428</v>
      </c>
      <c r="D105" s="645">
        <v>46500</v>
      </c>
    </row>
    <row r="106" spans="1:4" ht="18" customHeight="1">
      <c r="A106" s="649" t="s">
        <v>1429</v>
      </c>
      <c r="B106" s="645" t="s">
        <v>1430</v>
      </c>
      <c r="C106" s="644" t="s">
        <v>1431</v>
      </c>
      <c r="D106" s="645">
        <v>6000</v>
      </c>
    </row>
    <row r="107" spans="1:4" ht="18" customHeight="1">
      <c r="A107" s="649" t="s">
        <v>1432</v>
      </c>
      <c r="B107" s="651" t="s">
        <v>1433</v>
      </c>
      <c r="C107" s="644" t="s">
        <v>1434</v>
      </c>
      <c r="D107" s="645">
        <v>46250</v>
      </c>
    </row>
    <row r="108" spans="1:4" ht="18" customHeight="1">
      <c r="A108" s="649" t="s">
        <v>1435</v>
      </c>
      <c r="B108" s="651" t="s">
        <v>1436</v>
      </c>
      <c r="C108" s="644" t="s">
        <v>1437</v>
      </c>
      <c r="D108" s="645">
        <v>182400</v>
      </c>
    </row>
    <row r="109" spans="1:4" ht="18" customHeight="1">
      <c r="A109" s="649" t="s">
        <v>1438</v>
      </c>
      <c r="B109" s="651" t="s">
        <v>1439</v>
      </c>
      <c r="C109" s="644" t="s">
        <v>1440</v>
      </c>
      <c r="D109" s="645">
        <v>1847000</v>
      </c>
    </row>
    <row r="110" spans="1:4" ht="18" customHeight="1">
      <c r="A110" s="649" t="s">
        <v>1441</v>
      </c>
      <c r="B110" s="645" t="s">
        <v>1442</v>
      </c>
      <c r="C110" s="644" t="s">
        <v>1443</v>
      </c>
      <c r="D110" s="645">
        <v>6500</v>
      </c>
    </row>
    <row r="111" spans="1:4" ht="18" customHeight="1">
      <c r="A111" s="649" t="s">
        <v>1444</v>
      </c>
      <c r="B111" s="651" t="s">
        <v>1445</v>
      </c>
      <c r="C111" s="644" t="s">
        <v>1446</v>
      </c>
      <c r="D111" s="645">
        <v>12500</v>
      </c>
    </row>
    <row r="112" spans="1:4" ht="18" customHeight="1">
      <c r="A112" s="649" t="s">
        <v>1447</v>
      </c>
      <c r="B112" s="645" t="s">
        <v>1448</v>
      </c>
      <c r="C112" s="644" t="s">
        <v>1446</v>
      </c>
      <c r="D112" s="645">
        <v>12350</v>
      </c>
    </row>
    <row r="113" spans="1:4" ht="18" customHeight="1">
      <c r="A113" s="649" t="s">
        <v>1449</v>
      </c>
      <c r="B113" s="651" t="s">
        <v>1450</v>
      </c>
      <c r="C113" s="644" t="s">
        <v>1451</v>
      </c>
      <c r="D113" s="653">
        <v>18700</v>
      </c>
    </row>
    <row r="114" spans="1:4" ht="18" customHeight="1">
      <c r="A114" s="649" t="s">
        <v>1452</v>
      </c>
      <c r="B114" s="645" t="s">
        <v>1453</v>
      </c>
      <c r="C114" s="644" t="s">
        <v>1454</v>
      </c>
      <c r="D114" s="645">
        <v>38336</v>
      </c>
    </row>
    <row r="115" spans="1:4" ht="18" customHeight="1">
      <c r="A115" s="649" t="s">
        <v>1455</v>
      </c>
      <c r="B115" s="651" t="s">
        <v>1456</v>
      </c>
      <c r="C115" s="644" t="s">
        <v>1457</v>
      </c>
      <c r="D115" s="652">
        <v>144000</v>
      </c>
    </row>
    <row r="116" spans="1:4" ht="18" customHeight="1">
      <c r="A116" s="649" t="s">
        <v>1458</v>
      </c>
      <c r="B116" s="651" t="s">
        <v>1459</v>
      </c>
      <c r="C116" s="644" t="s">
        <v>1460</v>
      </c>
      <c r="D116" s="645">
        <v>86400</v>
      </c>
    </row>
    <row r="117" spans="1:4" ht="18" customHeight="1">
      <c r="A117" s="649" t="s">
        <v>1461</v>
      </c>
      <c r="B117" s="651" t="s">
        <v>1462</v>
      </c>
      <c r="C117" s="644" t="s">
        <v>1460</v>
      </c>
      <c r="D117" s="645">
        <v>11280</v>
      </c>
    </row>
    <row r="118" spans="1:4" ht="18" customHeight="1">
      <c r="A118" s="649" t="s">
        <v>1463</v>
      </c>
      <c r="B118" s="651" t="s">
        <v>1464</v>
      </c>
      <c r="C118" s="644" t="s">
        <v>1465</v>
      </c>
      <c r="D118" s="645">
        <v>7048</v>
      </c>
    </row>
    <row r="119" spans="1:4" ht="18" customHeight="1">
      <c r="A119" s="649" t="s">
        <v>1466</v>
      </c>
      <c r="B119" s="651" t="s">
        <v>1467</v>
      </c>
      <c r="C119" s="644" t="s">
        <v>1468</v>
      </c>
      <c r="D119" s="645">
        <v>8500</v>
      </c>
    </row>
    <row r="120" spans="1:4" ht="18" customHeight="1">
      <c r="A120" s="649" t="s">
        <v>1469</v>
      </c>
      <c r="B120" s="651" t="s">
        <v>1470</v>
      </c>
      <c r="C120" s="644" t="s">
        <v>1471</v>
      </c>
      <c r="D120" s="645">
        <v>19710</v>
      </c>
    </row>
    <row r="121" spans="1:4" ht="18" customHeight="1">
      <c r="A121" s="649" t="s">
        <v>1472</v>
      </c>
      <c r="B121" s="645" t="s">
        <v>1473</v>
      </c>
      <c r="C121" s="644" t="s">
        <v>1474</v>
      </c>
      <c r="D121" s="645">
        <v>23680</v>
      </c>
    </row>
    <row r="122" spans="1:4" ht="18" customHeight="1">
      <c r="A122" s="649" t="s">
        <v>1475</v>
      </c>
      <c r="B122" s="645" t="s">
        <v>1476</v>
      </c>
      <c r="C122" s="644" t="s">
        <v>1477</v>
      </c>
      <c r="D122" s="645">
        <v>29100</v>
      </c>
    </row>
    <row r="123" spans="1:4" ht="18" customHeight="1">
      <c r="A123" s="649" t="s">
        <v>1478</v>
      </c>
      <c r="B123" s="651" t="s">
        <v>1479</v>
      </c>
      <c r="C123" s="644" t="s">
        <v>1480</v>
      </c>
      <c r="D123" s="645">
        <v>8061</v>
      </c>
    </row>
    <row r="124" spans="1:4" ht="18" customHeight="1">
      <c r="A124" s="649" t="s">
        <v>1481</v>
      </c>
      <c r="B124" s="651" t="s">
        <v>1482</v>
      </c>
      <c r="C124" s="644" t="s">
        <v>1480</v>
      </c>
      <c r="D124" s="645">
        <v>22500</v>
      </c>
    </row>
    <row r="125" spans="1:4" ht="18" customHeight="1">
      <c r="A125" s="649" t="s">
        <v>1483</v>
      </c>
      <c r="B125" s="645" t="s">
        <v>1484</v>
      </c>
      <c r="C125" s="644" t="s">
        <v>1485</v>
      </c>
      <c r="D125" s="645">
        <v>4350</v>
      </c>
    </row>
    <row r="126" spans="1:4" ht="18" customHeight="1">
      <c r="A126" s="649" t="s">
        <v>1486</v>
      </c>
      <c r="B126" s="651" t="s">
        <v>1487</v>
      </c>
      <c r="C126" s="644" t="s">
        <v>1485</v>
      </c>
      <c r="D126" s="645">
        <v>4406</v>
      </c>
    </row>
    <row r="127" spans="1:4" ht="18" customHeight="1">
      <c r="A127" s="649" t="s">
        <v>1488</v>
      </c>
      <c r="B127" s="645" t="s">
        <v>1489</v>
      </c>
      <c r="C127" s="644" t="s">
        <v>1490</v>
      </c>
      <c r="D127" s="645">
        <v>222000</v>
      </c>
    </row>
    <row r="128" spans="1:4" ht="18" customHeight="1">
      <c r="A128" s="649" t="s">
        <v>1491</v>
      </c>
      <c r="B128" s="651" t="s">
        <v>1492</v>
      </c>
      <c r="C128" s="644" t="s">
        <v>1493</v>
      </c>
      <c r="D128" s="645">
        <v>13030</v>
      </c>
    </row>
    <row r="129" spans="1:4" ht="18" customHeight="1">
      <c r="A129" s="649" t="s">
        <v>1494</v>
      </c>
      <c r="B129" s="651" t="s">
        <v>1495</v>
      </c>
      <c r="C129" s="644" t="s">
        <v>1496</v>
      </c>
      <c r="D129" s="645">
        <v>12744</v>
      </c>
    </row>
    <row r="130" spans="1:4" ht="18" customHeight="1">
      <c r="A130" s="649" t="s">
        <v>1497</v>
      </c>
      <c r="B130" s="651" t="s">
        <v>1498</v>
      </c>
      <c r="C130" s="644" t="s">
        <v>1499</v>
      </c>
      <c r="D130" s="645">
        <v>32144</v>
      </c>
    </row>
    <row r="131" spans="1:4" ht="18" customHeight="1">
      <c r="A131" s="649" t="s">
        <v>1500</v>
      </c>
      <c r="B131" s="645" t="s">
        <v>1501</v>
      </c>
      <c r="C131" s="644" t="s">
        <v>1502</v>
      </c>
      <c r="D131" s="645">
        <v>145000</v>
      </c>
    </row>
    <row r="132" spans="1:4" ht="18" customHeight="1">
      <c r="A132" s="649" t="s">
        <v>1503</v>
      </c>
      <c r="B132" s="651" t="s">
        <v>1504</v>
      </c>
      <c r="C132" s="644" t="s">
        <v>1502</v>
      </c>
      <c r="D132" s="645">
        <v>4600</v>
      </c>
    </row>
    <row r="133" spans="1:4" ht="18" customHeight="1">
      <c r="A133" s="649" t="s">
        <v>1505</v>
      </c>
      <c r="B133" s="651" t="s">
        <v>1506</v>
      </c>
      <c r="C133" s="644" t="s">
        <v>1507</v>
      </c>
      <c r="D133" s="645">
        <v>25500</v>
      </c>
    </row>
    <row r="134" spans="1:4" ht="18" customHeight="1">
      <c r="A134" s="649" t="s">
        <v>1508</v>
      </c>
      <c r="B134" s="651" t="s">
        <v>1509</v>
      </c>
      <c r="C134" s="644" t="s">
        <v>1510</v>
      </c>
      <c r="D134" s="645">
        <v>20000</v>
      </c>
    </row>
    <row r="135" spans="1:4" ht="18" customHeight="1">
      <c r="A135" s="649" t="s">
        <v>1511</v>
      </c>
      <c r="B135" s="651" t="s">
        <v>1512</v>
      </c>
      <c r="C135" s="644" t="s">
        <v>1513</v>
      </c>
      <c r="D135" s="645">
        <v>184196</v>
      </c>
    </row>
    <row r="136" spans="1:4" ht="18" customHeight="1">
      <c r="A136" s="649" t="s">
        <v>1514</v>
      </c>
      <c r="B136" s="645" t="s">
        <v>1515</v>
      </c>
      <c r="C136" s="644" t="s">
        <v>1516</v>
      </c>
      <c r="D136" s="645">
        <v>185800</v>
      </c>
    </row>
    <row r="137" spans="1:4" ht="18" customHeight="1">
      <c r="A137" s="649" t="s">
        <v>1517</v>
      </c>
      <c r="B137" s="651" t="s">
        <v>1518</v>
      </c>
      <c r="C137" s="644" t="s">
        <v>1519</v>
      </c>
      <c r="D137" s="645">
        <v>7000</v>
      </c>
    </row>
    <row r="138" spans="1:4" ht="18" customHeight="1">
      <c r="A138" s="649" t="s">
        <v>1520</v>
      </c>
      <c r="B138" s="651" t="s">
        <v>1521</v>
      </c>
      <c r="C138" s="644" t="s">
        <v>1519</v>
      </c>
      <c r="D138" s="645">
        <v>10000</v>
      </c>
    </row>
    <row r="139" spans="1:4" ht="18" customHeight="1">
      <c r="A139" s="649" t="s">
        <v>1522</v>
      </c>
      <c r="B139" s="651" t="s">
        <v>1523</v>
      </c>
      <c r="C139" s="644" t="s">
        <v>1519</v>
      </c>
      <c r="D139" s="645">
        <v>15000</v>
      </c>
    </row>
    <row r="140" spans="1:4" ht="18" customHeight="1">
      <c r="A140" s="649" t="s">
        <v>1524</v>
      </c>
      <c r="B140" s="651" t="s">
        <v>1525</v>
      </c>
      <c r="C140" s="644" t="s">
        <v>1519</v>
      </c>
      <c r="D140" s="645">
        <v>40000</v>
      </c>
    </row>
    <row r="141" spans="1:4" ht="18" customHeight="1">
      <c r="A141" s="649" t="s">
        <v>1526</v>
      </c>
      <c r="B141" s="651" t="s">
        <v>1527</v>
      </c>
      <c r="C141" s="644" t="s">
        <v>1519</v>
      </c>
      <c r="D141" s="645">
        <v>80000</v>
      </c>
    </row>
    <row r="142" spans="1:4" ht="18" customHeight="1">
      <c r="A142" s="649" t="s">
        <v>1528</v>
      </c>
      <c r="B142" s="651" t="s">
        <v>1529</v>
      </c>
      <c r="C142" s="644" t="s">
        <v>1530</v>
      </c>
      <c r="D142" s="645">
        <v>23000</v>
      </c>
    </row>
    <row r="143" spans="1:4" ht="18" customHeight="1">
      <c r="A143" s="649" t="s">
        <v>1531</v>
      </c>
      <c r="B143" s="651" t="s">
        <v>1532</v>
      </c>
      <c r="C143" s="644" t="s">
        <v>1530</v>
      </c>
      <c r="D143" s="645">
        <v>20000</v>
      </c>
    </row>
    <row r="144" spans="1:4" ht="18" customHeight="1">
      <c r="A144" s="649" t="s">
        <v>1533</v>
      </c>
      <c r="B144" s="651" t="s">
        <v>1534</v>
      </c>
      <c r="C144" s="644" t="s">
        <v>1530</v>
      </c>
      <c r="D144" s="645">
        <v>25000</v>
      </c>
    </row>
    <row r="145" spans="1:4" ht="18" customHeight="1">
      <c r="A145" s="649" t="s">
        <v>1535</v>
      </c>
      <c r="B145" s="651" t="s">
        <v>1536</v>
      </c>
      <c r="C145" s="644" t="s">
        <v>1537</v>
      </c>
      <c r="D145" s="645">
        <v>41660</v>
      </c>
    </row>
    <row r="146" spans="1:4" ht="18" customHeight="1">
      <c r="A146" s="649" t="s">
        <v>1538</v>
      </c>
      <c r="B146" s="651" t="s">
        <v>1539</v>
      </c>
      <c r="C146" s="644" t="s">
        <v>1540</v>
      </c>
      <c r="D146" s="645">
        <v>53560</v>
      </c>
    </row>
    <row r="147" spans="1:4" ht="18" customHeight="1">
      <c r="A147" s="649" t="s">
        <v>1541</v>
      </c>
      <c r="B147" s="651" t="s">
        <v>1542</v>
      </c>
      <c r="C147" s="644" t="s">
        <v>1543</v>
      </c>
      <c r="D147" s="645">
        <v>8900</v>
      </c>
    </row>
    <row r="148" spans="1:4" ht="18" customHeight="1">
      <c r="A148" s="649" t="s">
        <v>1544</v>
      </c>
      <c r="B148" s="645" t="s">
        <v>1545</v>
      </c>
      <c r="C148" s="644" t="s">
        <v>1546</v>
      </c>
      <c r="D148" s="645">
        <v>11284</v>
      </c>
    </row>
    <row r="149" spans="1:4" ht="18" customHeight="1">
      <c r="A149" s="649" t="s">
        <v>1547</v>
      </c>
      <c r="B149" s="651" t="s">
        <v>1548</v>
      </c>
      <c r="C149" s="644" t="s">
        <v>1549</v>
      </c>
      <c r="D149" s="645">
        <v>10650</v>
      </c>
    </row>
    <row r="150" spans="1:4" ht="18" customHeight="1">
      <c r="A150" s="649" t="s">
        <v>1550</v>
      </c>
      <c r="B150" s="651" t="s">
        <v>1551</v>
      </c>
      <c r="C150" s="644" t="s">
        <v>1552</v>
      </c>
      <c r="D150" s="645">
        <v>38500</v>
      </c>
    </row>
    <row r="151" spans="1:4" ht="18" customHeight="1">
      <c r="A151" s="649" t="s">
        <v>1553</v>
      </c>
      <c r="B151" s="645" t="s">
        <v>1554</v>
      </c>
      <c r="C151" s="644" t="s">
        <v>1555</v>
      </c>
      <c r="D151" s="645">
        <v>7800</v>
      </c>
    </row>
    <row r="152" spans="1:4" ht="18" customHeight="1">
      <c r="A152" s="649" t="s">
        <v>1556</v>
      </c>
      <c r="B152" s="651" t="s">
        <v>1557</v>
      </c>
      <c r="C152" s="644" t="s">
        <v>1558</v>
      </c>
      <c r="D152" s="645">
        <v>18000</v>
      </c>
    </row>
    <row r="153" spans="1:4" ht="18" customHeight="1">
      <c r="A153" s="649" t="s">
        <v>1559</v>
      </c>
      <c r="B153" s="645" t="s">
        <v>1560</v>
      </c>
      <c r="C153" s="644" t="s">
        <v>1561</v>
      </c>
      <c r="D153" s="645">
        <v>20543</v>
      </c>
    </row>
    <row r="154" spans="1:4" ht="18" customHeight="1">
      <c r="A154" s="649" t="s">
        <v>1562</v>
      </c>
      <c r="B154" s="645" t="s">
        <v>1563</v>
      </c>
      <c r="C154" s="644" t="s">
        <v>1564</v>
      </c>
      <c r="D154" s="645">
        <v>31194</v>
      </c>
    </row>
    <row r="155" spans="1:4" ht="18" customHeight="1">
      <c r="A155" s="649" t="s">
        <v>1565</v>
      </c>
      <c r="B155" s="645" t="s">
        <v>1566</v>
      </c>
      <c r="C155" s="644" t="s">
        <v>1567</v>
      </c>
      <c r="D155" s="645">
        <v>323000</v>
      </c>
    </row>
    <row r="156" spans="1:4" ht="18" customHeight="1">
      <c r="A156" s="649" t="s">
        <v>1568</v>
      </c>
      <c r="B156" s="651" t="s">
        <v>1569</v>
      </c>
      <c r="C156" s="644" t="s">
        <v>1570</v>
      </c>
      <c r="D156" s="645">
        <v>190300</v>
      </c>
    </row>
    <row r="157" spans="1:4" ht="18" customHeight="1">
      <c r="A157" s="649" t="s">
        <v>1571</v>
      </c>
      <c r="B157" s="651" t="s">
        <v>1572</v>
      </c>
      <c r="C157" s="644" t="s">
        <v>1573</v>
      </c>
      <c r="D157" s="645">
        <v>70444</v>
      </c>
    </row>
    <row r="158" spans="1:4" ht="18" customHeight="1">
      <c r="A158" s="649" t="s">
        <v>1574</v>
      </c>
      <c r="B158" s="645" t="s">
        <v>1575</v>
      </c>
      <c r="C158" s="644" t="s">
        <v>1576</v>
      </c>
      <c r="D158" s="645">
        <v>50000</v>
      </c>
    </row>
    <row r="159" spans="1:4" ht="18" customHeight="1">
      <c r="A159" s="649" t="s">
        <v>1577</v>
      </c>
      <c r="B159" s="645" t="s">
        <v>1578</v>
      </c>
      <c r="C159" s="644" t="s">
        <v>1576</v>
      </c>
      <c r="D159" s="645">
        <v>139000</v>
      </c>
    </row>
    <row r="160" spans="1:4" ht="18" customHeight="1">
      <c r="A160" s="649" t="s">
        <v>1579</v>
      </c>
      <c r="B160" s="651" t="s">
        <v>1580</v>
      </c>
      <c r="C160" s="644" t="s">
        <v>1581</v>
      </c>
      <c r="D160" s="645">
        <v>23283</v>
      </c>
    </row>
    <row r="161" spans="1:4" ht="18" customHeight="1">
      <c r="A161" s="649" t="s">
        <v>1582</v>
      </c>
      <c r="B161" s="651" t="s">
        <v>1583</v>
      </c>
      <c r="C161" s="644" t="s">
        <v>1584</v>
      </c>
      <c r="D161" s="645">
        <v>16500</v>
      </c>
    </row>
    <row r="162" spans="1:4" ht="18" customHeight="1">
      <c r="A162" s="649" t="s">
        <v>1585</v>
      </c>
      <c r="B162" s="651" t="s">
        <v>1586</v>
      </c>
      <c r="C162" s="644" t="s">
        <v>1587</v>
      </c>
      <c r="D162" s="653">
        <v>64000</v>
      </c>
    </row>
    <row r="163" spans="1:4" ht="18" customHeight="1">
      <c r="A163" s="649" t="s">
        <v>1588</v>
      </c>
      <c r="B163" s="645" t="s">
        <v>1589</v>
      </c>
      <c r="C163" s="644" t="s">
        <v>1587</v>
      </c>
      <c r="D163" s="645">
        <v>83428.6</v>
      </c>
    </row>
    <row r="164" spans="1:4" ht="18" customHeight="1">
      <c r="A164" s="649" t="s">
        <v>1590</v>
      </c>
      <c r="B164" s="651" t="s">
        <v>1591</v>
      </c>
      <c r="C164" s="644" t="s">
        <v>1587</v>
      </c>
      <c r="D164" s="645">
        <v>235000</v>
      </c>
    </row>
    <row r="165" spans="1:4" ht="18" customHeight="1">
      <c r="A165" s="649" t="s">
        <v>1592</v>
      </c>
      <c r="B165" s="645" t="s">
        <v>1593</v>
      </c>
      <c r="C165" s="644" t="s">
        <v>1594</v>
      </c>
      <c r="D165" s="645">
        <v>53000</v>
      </c>
    </row>
    <row r="166" spans="1:4" ht="18" customHeight="1">
      <c r="A166" s="649" t="s">
        <v>1595</v>
      </c>
      <c r="B166" s="645" t="s">
        <v>1596</v>
      </c>
      <c r="C166" s="644" t="s">
        <v>1597</v>
      </c>
      <c r="D166" s="645">
        <v>270000</v>
      </c>
    </row>
    <row r="167" spans="1:4" ht="18" customHeight="1">
      <c r="A167" s="649" t="s">
        <v>1598</v>
      </c>
      <c r="B167" s="651" t="s">
        <v>1599</v>
      </c>
      <c r="C167" s="644" t="s">
        <v>1600</v>
      </c>
      <c r="D167" s="645">
        <v>140027</v>
      </c>
    </row>
    <row r="168" spans="1:4" ht="18" customHeight="1">
      <c r="A168" s="649" t="s">
        <v>1601</v>
      </c>
      <c r="B168" s="651" t="s">
        <v>1602</v>
      </c>
      <c r="C168" s="644" t="s">
        <v>1603</v>
      </c>
      <c r="D168" s="645">
        <v>29500</v>
      </c>
    </row>
    <row r="169" spans="1:4" ht="18" customHeight="1">
      <c r="A169" s="649" t="s">
        <v>1604</v>
      </c>
      <c r="B169" s="651" t="s">
        <v>1605</v>
      </c>
      <c r="C169" s="644" t="s">
        <v>1606</v>
      </c>
      <c r="D169" s="645">
        <v>226800</v>
      </c>
    </row>
    <row r="170" spans="1:4" ht="18" customHeight="1">
      <c r="A170" s="649" t="s">
        <v>1607</v>
      </c>
      <c r="B170" s="651" t="s">
        <v>1608</v>
      </c>
      <c r="C170" s="644" t="s">
        <v>1609</v>
      </c>
      <c r="D170" s="645">
        <v>28100</v>
      </c>
    </row>
    <row r="171" spans="1:4" ht="18" customHeight="1">
      <c r="A171" s="649" t="s">
        <v>1610</v>
      </c>
      <c r="B171" s="651" t="s">
        <v>1611</v>
      </c>
      <c r="C171" s="644" t="s">
        <v>1612</v>
      </c>
      <c r="D171" s="645">
        <v>59500</v>
      </c>
    </row>
    <row r="172" spans="1:4" ht="18" customHeight="1">
      <c r="A172" s="649" t="s">
        <v>1613</v>
      </c>
      <c r="B172" s="651" t="s">
        <v>1614</v>
      </c>
      <c r="C172" s="644" t="s">
        <v>1615</v>
      </c>
      <c r="D172" s="645">
        <v>44800</v>
      </c>
    </row>
    <row r="173" spans="1:4" ht="18" customHeight="1">
      <c r="A173" s="649" t="s">
        <v>1616</v>
      </c>
      <c r="B173" s="651" t="s">
        <v>1617</v>
      </c>
      <c r="C173" s="644" t="s">
        <v>1618</v>
      </c>
      <c r="D173" s="645">
        <v>364250</v>
      </c>
    </row>
    <row r="174" spans="1:4" ht="18" customHeight="1">
      <c r="A174" s="649" t="s">
        <v>1619</v>
      </c>
      <c r="B174" s="645" t="s">
        <v>1620</v>
      </c>
      <c r="C174" s="644" t="s">
        <v>1621</v>
      </c>
      <c r="D174" s="645">
        <v>79340</v>
      </c>
    </row>
    <row r="175" spans="1:4" ht="18" customHeight="1">
      <c r="A175" s="649" t="s">
        <v>1622</v>
      </c>
      <c r="B175" s="645" t="s">
        <v>1623</v>
      </c>
      <c r="C175" s="644" t="s">
        <v>1624</v>
      </c>
      <c r="D175" s="645">
        <v>28120</v>
      </c>
    </row>
    <row r="176" spans="1:4" ht="18" customHeight="1">
      <c r="A176" s="649" t="s">
        <v>1625</v>
      </c>
      <c r="B176" s="651" t="s">
        <v>1626</v>
      </c>
      <c r="C176" s="644" t="s">
        <v>1627</v>
      </c>
      <c r="D176" s="645">
        <v>26020</v>
      </c>
    </row>
    <row r="177" spans="1:4" ht="18" customHeight="1">
      <c r="A177" s="649" t="s">
        <v>1628</v>
      </c>
      <c r="B177" s="651" t="s">
        <v>1629</v>
      </c>
      <c r="C177" s="644" t="s">
        <v>1630</v>
      </c>
      <c r="D177" s="645">
        <v>19000</v>
      </c>
    </row>
    <row r="178" spans="1:4" ht="18" customHeight="1">
      <c r="A178" s="649" t="s">
        <v>1631</v>
      </c>
      <c r="B178" s="645" t="s">
        <v>1632</v>
      </c>
      <c r="C178" s="644" t="s">
        <v>1630</v>
      </c>
      <c r="D178" s="645">
        <v>12145</v>
      </c>
    </row>
    <row r="179" spans="1:4" ht="18" customHeight="1">
      <c r="A179" s="649" t="s">
        <v>1633</v>
      </c>
      <c r="B179" s="651" t="s">
        <v>1634</v>
      </c>
      <c r="C179" s="644" t="s">
        <v>1630</v>
      </c>
      <c r="D179" s="645">
        <v>344215</v>
      </c>
    </row>
    <row r="180" spans="1:4" ht="18" customHeight="1">
      <c r="A180" s="649" t="s">
        <v>1635</v>
      </c>
      <c r="B180" s="645" t="s">
        <v>1636</v>
      </c>
      <c r="C180" s="644" t="s">
        <v>1637</v>
      </c>
      <c r="D180" s="645">
        <v>28377</v>
      </c>
    </row>
    <row r="181" spans="1:4" ht="18" customHeight="1">
      <c r="A181" s="649" t="s">
        <v>1638</v>
      </c>
      <c r="B181" s="654" t="s">
        <v>1639</v>
      </c>
      <c r="C181" s="644" t="s">
        <v>1637</v>
      </c>
      <c r="D181" s="645">
        <v>1269908</v>
      </c>
    </row>
    <row r="182" spans="1:4" ht="18" customHeight="1">
      <c r="A182" s="649" t="s">
        <v>1640</v>
      </c>
      <c r="B182" s="651" t="s">
        <v>1641</v>
      </c>
      <c r="C182" s="644" t="s">
        <v>1637</v>
      </c>
      <c r="D182" s="645">
        <v>401000</v>
      </c>
    </row>
    <row r="183" spans="1:4" ht="18" customHeight="1">
      <c r="A183" s="649" t="s">
        <v>1642</v>
      </c>
      <c r="B183" s="651" t="s">
        <v>1643</v>
      </c>
      <c r="C183" s="644" t="s">
        <v>1637</v>
      </c>
      <c r="D183" s="645">
        <v>36000</v>
      </c>
    </row>
    <row r="184" spans="1:4" ht="18" customHeight="1">
      <c r="A184" s="649" t="s">
        <v>1644</v>
      </c>
      <c r="B184" s="645" t="s">
        <v>1645</v>
      </c>
      <c r="C184" s="644" t="s">
        <v>1637</v>
      </c>
      <c r="D184" s="645">
        <v>55000</v>
      </c>
    </row>
    <row r="185" spans="1:4" ht="18" customHeight="1">
      <c r="A185" s="649" t="s">
        <v>1646</v>
      </c>
      <c r="B185" s="651" t="s">
        <v>1647</v>
      </c>
      <c r="C185" s="644" t="s">
        <v>1637</v>
      </c>
      <c r="D185" s="645">
        <v>27250</v>
      </c>
    </row>
    <row r="186" spans="1:4" ht="18" customHeight="1">
      <c r="A186" s="649" t="s">
        <v>1648</v>
      </c>
      <c r="B186" s="645" t="s">
        <v>1649</v>
      </c>
      <c r="C186" s="644" t="s">
        <v>1650</v>
      </c>
      <c r="D186" s="645">
        <v>59200</v>
      </c>
    </row>
    <row r="187" spans="1:4" ht="18" customHeight="1">
      <c r="A187" s="649" t="s">
        <v>1651</v>
      </c>
      <c r="B187" s="645" t="s">
        <v>1652</v>
      </c>
      <c r="C187" s="644" t="s">
        <v>1653</v>
      </c>
      <c r="D187" s="645">
        <v>63000</v>
      </c>
    </row>
    <row r="188" spans="1:4" ht="18" customHeight="1">
      <c r="A188" s="649" t="s">
        <v>1654</v>
      </c>
      <c r="B188" s="651" t="s">
        <v>1655</v>
      </c>
      <c r="C188" s="644" t="s">
        <v>1653</v>
      </c>
      <c r="D188" s="645">
        <v>25800</v>
      </c>
    </row>
    <row r="189" spans="1:4" ht="18" customHeight="1">
      <c r="A189" s="649" t="s">
        <v>1656</v>
      </c>
      <c r="B189" s="651" t="s">
        <v>1657</v>
      </c>
      <c r="C189" s="644" t="s">
        <v>1658</v>
      </c>
      <c r="D189" s="645">
        <v>145499</v>
      </c>
    </row>
    <row r="190" spans="1:4" ht="18" customHeight="1">
      <c r="A190" s="649" t="s">
        <v>1659</v>
      </c>
      <c r="B190" s="651" t="s">
        <v>1660</v>
      </c>
      <c r="C190" s="644" t="s">
        <v>1658</v>
      </c>
      <c r="D190" s="645">
        <v>30000</v>
      </c>
    </row>
    <row r="191" spans="1:4" ht="18" customHeight="1">
      <c r="A191" s="649" t="s">
        <v>1661</v>
      </c>
      <c r="B191" s="651" t="s">
        <v>1662</v>
      </c>
      <c r="C191" s="644" t="s">
        <v>1658</v>
      </c>
      <c r="D191" s="645">
        <v>14300</v>
      </c>
    </row>
    <row r="192" spans="1:4" ht="18" customHeight="1">
      <c r="A192" s="649" t="s">
        <v>1663</v>
      </c>
      <c r="B192" s="651" t="s">
        <v>1664</v>
      </c>
      <c r="C192" s="644" t="s">
        <v>1665</v>
      </c>
      <c r="D192" s="645">
        <v>50000</v>
      </c>
    </row>
    <row r="193" spans="1:4" ht="18" customHeight="1">
      <c r="A193" s="649" t="s">
        <v>1666</v>
      </c>
      <c r="B193" s="651" t="s">
        <v>1667</v>
      </c>
      <c r="C193" s="644" t="s">
        <v>1665</v>
      </c>
      <c r="D193" s="645">
        <v>80000</v>
      </c>
    </row>
    <row r="194" spans="1:4" ht="18" customHeight="1">
      <c r="A194" s="649" t="s">
        <v>1668</v>
      </c>
      <c r="B194" s="651" t="s">
        <v>1669</v>
      </c>
      <c r="C194" s="644" t="s">
        <v>1670</v>
      </c>
      <c r="D194" s="645">
        <v>11700</v>
      </c>
    </row>
    <row r="195" spans="1:4" ht="18" customHeight="1">
      <c r="A195" s="649" t="s">
        <v>1671</v>
      </c>
      <c r="B195" s="651" t="s">
        <v>1672</v>
      </c>
      <c r="C195" s="644" t="s">
        <v>1673</v>
      </c>
      <c r="D195" s="645">
        <v>120000</v>
      </c>
    </row>
    <row r="196" spans="1:4" ht="18" customHeight="1">
      <c r="A196" s="649"/>
      <c r="B196" s="645"/>
      <c r="C196" s="644"/>
      <c r="D196" s="645"/>
    </row>
    <row r="197" spans="1:6" ht="18" customHeight="1">
      <c r="A197" s="649"/>
      <c r="B197" s="655" t="s">
        <v>1674</v>
      </c>
      <c r="C197" s="644"/>
      <c r="D197" s="656">
        <v>22276851.41</v>
      </c>
      <c r="F197" s="657"/>
    </row>
    <row r="198" spans="1:6" ht="18" customHeight="1">
      <c r="A198" s="649"/>
      <c r="B198" s="655"/>
      <c r="C198" s="644"/>
      <c r="D198" s="656"/>
      <c r="F198" s="657"/>
    </row>
    <row r="199" spans="1:6" ht="28.5" customHeight="1">
      <c r="A199" s="649" t="s">
        <v>1154</v>
      </c>
      <c r="B199" t="s">
        <v>1675</v>
      </c>
      <c r="C199" s="644" t="s">
        <v>1676</v>
      </c>
      <c r="D199" s="645">
        <v>600000</v>
      </c>
      <c r="F199" s="657"/>
    </row>
    <row r="200" spans="1:4" ht="27.75" customHeight="1">
      <c r="A200" s="649" t="s">
        <v>600</v>
      </c>
      <c r="B200" s="650" t="s">
        <v>1677</v>
      </c>
      <c r="C200" s="644" t="s">
        <v>1678</v>
      </c>
      <c r="D200" s="645">
        <v>100000</v>
      </c>
    </row>
    <row r="201" spans="1:4" ht="28.5" customHeight="1">
      <c r="A201" s="649" t="s">
        <v>721</v>
      </c>
      <c r="B201" s="650" t="s">
        <v>1679</v>
      </c>
      <c r="C201" s="644" t="s">
        <v>1680</v>
      </c>
      <c r="D201" s="645">
        <v>4233305.9</v>
      </c>
    </row>
    <row r="202" spans="1:4" ht="28.5" customHeight="1">
      <c r="A202" s="649" t="s">
        <v>1161</v>
      </c>
      <c r="B202" s="650" t="s">
        <v>1681</v>
      </c>
      <c r="C202" s="644" t="s">
        <v>1682</v>
      </c>
      <c r="D202" s="645">
        <v>37322784</v>
      </c>
    </row>
    <row r="203" spans="1:4" ht="28.5" customHeight="1">
      <c r="A203" s="649" t="s">
        <v>755</v>
      </c>
      <c r="B203" s="650" t="s">
        <v>774</v>
      </c>
      <c r="C203" s="644" t="s">
        <v>1683</v>
      </c>
      <c r="D203" s="645">
        <v>2589533.45</v>
      </c>
    </row>
    <row r="204" spans="1:4" ht="28.5" customHeight="1">
      <c r="A204" s="649" t="s">
        <v>1166</v>
      </c>
      <c r="B204" s="650" t="s">
        <v>1684</v>
      </c>
      <c r="C204" s="644" t="s">
        <v>1685</v>
      </c>
      <c r="D204" s="645">
        <v>585955.35</v>
      </c>
    </row>
    <row r="205" spans="1:4" ht="28.5" customHeight="1">
      <c r="A205" s="649"/>
      <c r="B205" s="650"/>
      <c r="C205" s="644"/>
      <c r="D205" s="645"/>
    </row>
    <row r="206" spans="1:4" s="661" customFormat="1" ht="28.5" customHeight="1">
      <c r="A206" s="658"/>
      <c r="B206" s="659" t="s">
        <v>1686</v>
      </c>
      <c r="C206" s="660"/>
      <c r="D206" s="656">
        <v>45431578.7</v>
      </c>
    </row>
    <row r="207" spans="1:4" ht="18" customHeight="1">
      <c r="A207" s="649"/>
      <c r="B207" s="662" t="s">
        <v>1687</v>
      </c>
      <c r="C207" s="663"/>
      <c r="D207" s="656">
        <v>67708430.11</v>
      </c>
    </row>
    <row r="208" ht="18" customHeight="1">
      <c r="A208" s="649"/>
    </row>
    <row r="209" ht="18" customHeight="1">
      <c r="A209" s="649"/>
    </row>
    <row r="210" ht="18" customHeight="1">
      <c r="A210" s="649"/>
    </row>
    <row r="211" spans="1:4" ht="12.75">
      <c r="A211" s="649"/>
      <c r="B211" s="665"/>
      <c r="C211" s="666"/>
      <c r="D211" s="667"/>
    </row>
    <row r="212" spans="1:5" ht="36.75" customHeight="1">
      <c r="A212" s="649"/>
      <c r="B212" s="668" t="s">
        <v>1688</v>
      </c>
      <c r="C212" s="669" t="s">
        <v>77</v>
      </c>
      <c r="D212" s="670"/>
      <c r="E212" s="671"/>
    </row>
    <row r="213" spans="1:4" ht="12.75">
      <c r="A213" s="649"/>
      <c r="B213" s="665"/>
      <c r="C213" s="666"/>
      <c r="D213" s="667"/>
    </row>
    <row r="214" spans="1:4" ht="48" customHeight="1">
      <c r="A214" s="649"/>
      <c r="B214" s="651"/>
      <c r="C214" s="644"/>
      <c r="D214" s="645"/>
    </row>
    <row r="215" spans="1:4" ht="12.75">
      <c r="A215" s="649"/>
      <c r="B215" s="672"/>
      <c r="C215" s="673"/>
      <c r="D215" s="674"/>
    </row>
    <row r="216" spans="1:4" ht="12.75">
      <c r="A216" s="649"/>
      <c r="B216" s="672"/>
      <c r="C216" s="673"/>
      <c r="D216" s="674"/>
    </row>
    <row r="217" spans="1:4" ht="12.75">
      <c r="A217" s="649"/>
      <c r="B217" s="672"/>
      <c r="C217" s="673"/>
      <c r="D217" s="674"/>
    </row>
    <row r="218" spans="1:4" ht="12.75">
      <c r="A218" s="649"/>
      <c r="B218" s="672"/>
      <c r="C218" s="673"/>
      <c r="D218" s="674"/>
    </row>
    <row r="219" spans="1:4" ht="12.75">
      <c r="A219" s="649"/>
      <c r="B219" s="672"/>
      <c r="C219" s="673"/>
      <c r="D219" s="674"/>
    </row>
    <row r="220" spans="1:4" ht="12.75">
      <c r="A220" s="649"/>
      <c r="B220" s="672"/>
      <c r="C220" s="673"/>
      <c r="D220" s="674"/>
    </row>
    <row r="221" spans="1:4" ht="12.75">
      <c r="A221" s="649"/>
      <c r="B221" s="672"/>
      <c r="C221" s="673"/>
      <c r="D221" s="674"/>
    </row>
    <row r="222" spans="1:4" ht="12.75">
      <c r="A222" s="649"/>
      <c r="B222" s="672"/>
      <c r="C222" s="673"/>
      <c r="D222" s="674"/>
    </row>
    <row r="223" spans="1:4" ht="12.75">
      <c r="A223" s="649"/>
      <c r="B223" s="672"/>
      <c r="C223" s="673"/>
      <c r="D223" s="674"/>
    </row>
    <row r="224" spans="1:4" ht="12.75">
      <c r="A224" s="649"/>
      <c r="B224" s="672"/>
      <c r="C224" s="673"/>
      <c r="D224" s="674"/>
    </row>
    <row r="225" spans="1:4" ht="12.75">
      <c r="A225" s="649"/>
      <c r="B225" s="672"/>
      <c r="C225" s="673"/>
      <c r="D225" s="674"/>
    </row>
    <row r="226" spans="1:4" ht="12.75">
      <c r="A226" s="649"/>
      <c r="B226" s="672"/>
      <c r="C226" s="673"/>
      <c r="D226" s="674"/>
    </row>
    <row r="227" spans="1:4" ht="12.75">
      <c r="A227" s="649"/>
      <c r="B227" s="672"/>
      <c r="C227" s="673"/>
      <c r="D227" s="674"/>
    </row>
    <row r="228" spans="1:4" ht="12.75">
      <c r="A228" s="649"/>
      <c r="B228" s="672"/>
      <c r="C228" s="673"/>
      <c r="D228" s="674"/>
    </row>
    <row r="229" spans="1:4" ht="12.75">
      <c r="A229" s="649"/>
      <c r="B229" s="672"/>
      <c r="C229" s="673"/>
      <c r="D229" s="674"/>
    </row>
    <row r="230" spans="1:4" ht="12.75">
      <c r="A230" s="649"/>
      <c r="B230" s="672"/>
      <c r="C230" s="673"/>
      <c r="D230" s="674"/>
    </row>
    <row r="231" spans="1:4" ht="12.75">
      <c r="A231" s="649"/>
      <c r="B231" s="672"/>
      <c r="C231" s="673"/>
      <c r="D231" s="674"/>
    </row>
    <row r="232" spans="1:4" ht="12.75">
      <c r="A232" s="649"/>
      <c r="B232" s="672"/>
      <c r="C232" s="673"/>
      <c r="D232" s="674"/>
    </row>
    <row r="233" spans="1:4" ht="12.75">
      <c r="A233" s="649"/>
      <c r="B233" s="672"/>
      <c r="C233" s="673"/>
      <c r="D233" s="674"/>
    </row>
    <row r="234" spans="1:4" ht="12.75">
      <c r="A234" s="649"/>
      <c r="B234" s="672"/>
      <c r="C234" s="673"/>
      <c r="D234" s="674"/>
    </row>
    <row r="235" spans="1:4" ht="12.75">
      <c r="A235" s="649"/>
      <c r="B235" s="672"/>
      <c r="C235" s="673"/>
      <c r="D235" s="674"/>
    </row>
    <row r="236" spans="1:4" ht="12.75">
      <c r="A236" s="649"/>
      <c r="B236" s="672"/>
      <c r="C236" s="673"/>
      <c r="D236" s="674"/>
    </row>
    <row r="237" spans="1:4" ht="12.75">
      <c r="A237" s="649"/>
      <c r="B237" s="672"/>
      <c r="C237" s="673"/>
      <c r="D237" s="674"/>
    </row>
    <row r="238" spans="1:4" ht="12.75">
      <c r="A238" s="649"/>
      <c r="B238" s="672"/>
      <c r="C238" s="673"/>
      <c r="D238" s="674"/>
    </row>
    <row r="239" spans="1:4" ht="12.75">
      <c r="A239" s="649"/>
      <c r="B239" s="672"/>
      <c r="C239" s="673"/>
      <c r="D239" s="674"/>
    </row>
    <row r="240" spans="1:4" ht="12.75">
      <c r="A240" s="649"/>
      <c r="B240" s="672"/>
      <c r="C240" s="673"/>
      <c r="D240" s="674"/>
    </row>
    <row r="241" spans="1:4" ht="12.75">
      <c r="A241" s="649"/>
      <c r="B241" s="672"/>
      <c r="C241" s="673"/>
      <c r="D241" s="674"/>
    </row>
    <row r="242" spans="1:4" ht="12.75">
      <c r="A242" s="649"/>
      <c r="B242" s="672"/>
      <c r="C242" s="673"/>
      <c r="D242" s="674"/>
    </row>
    <row r="243" spans="1:4" ht="12.75">
      <c r="A243" s="649"/>
      <c r="B243" s="672"/>
      <c r="C243" s="673"/>
      <c r="D243" s="674"/>
    </row>
    <row r="244" spans="1:4" ht="12.75">
      <c r="A244" s="649"/>
      <c r="B244" s="672"/>
      <c r="C244" s="673"/>
      <c r="D244" s="674"/>
    </row>
    <row r="245" spans="1:4" ht="12.75">
      <c r="A245" s="649"/>
      <c r="B245" s="672"/>
      <c r="C245" s="673"/>
      <c r="D245" s="674"/>
    </row>
    <row r="246" spans="1:4" ht="12.75">
      <c r="A246" s="649"/>
      <c r="B246" s="672"/>
      <c r="C246" s="673"/>
      <c r="D246" s="674"/>
    </row>
    <row r="247" spans="1:4" ht="12.75">
      <c r="A247" s="649"/>
      <c r="B247" s="672"/>
      <c r="C247" s="673"/>
      <c r="D247" s="674"/>
    </row>
    <row r="248" spans="1:4" ht="12.75">
      <c r="A248" s="649"/>
      <c r="B248" s="672"/>
      <c r="C248" s="673"/>
      <c r="D248" s="674"/>
    </row>
    <row r="249" spans="1:4" ht="12.75">
      <c r="A249" s="649"/>
      <c r="B249" s="672"/>
      <c r="C249" s="673"/>
      <c r="D249" s="674"/>
    </row>
    <row r="250" spans="1:4" ht="12.75">
      <c r="A250" s="649"/>
      <c r="B250" s="672"/>
      <c r="C250" s="673"/>
      <c r="D250" s="674"/>
    </row>
    <row r="251" spans="1:4" ht="12.75">
      <c r="A251" s="649"/>
      <c r="B251" s="672"/>
      <c r="C251" s="673"/>
      <c r="D251" s="674"/>
    </row>
    <row r="252" spans="1:4" ht="12.75">
      <c r="A252" s="649"/>
      <c r="B252" s="672"/>
      <c r="C252" s="673"/>
      <c r="D252" s="674"/>
    </row>
    <row r="253" spans="1:4" ht="12.75">
      <c r="A253" s="649"/>
      <c r="B253" s="672"/>
      <c r="C253" s="673"/>
      <c r="D253" s="674"/>
    </row>
    <row r="254" spans="1:4" ht="12.75">
      <c r="A254" s="649"/>
      <c r="B254" s="672"/>
      <c r="C254" s="673"/>
      <c r="D254" s="674"/>
    </row>
    <row r="255" spans="1:4" ht="12.75">
      <c r="A255" s="649"/>
      <c r="B255" s="672"/>
      <c r="C255" s="673"/>
      <c r="D255" s="674"/>
    </row>
    <row r="256" spans="1:4" ht="12.75">
      <c r="A256" s="649"/>
      <c r="B256" s="672"/>
      <c r="C256" s="673"/>
      <c r="D256" s="674"/>
    </row>
    <row r="257" spans="1:4" ht="12.75">
      <c r="A257" s="649"/>
      <c r="B257" s="672"/>
      <c r="C257" s="673"/>
      <c r="D257" s="674"/>
    </row>
    <row r="258" spans="1:4" ht="12.75">
      <c r="A258" s="649"/>
      <c r="B258" s="672"/>
      <c r="C258" s="673"/>
      <c r="D258" s="674"/>
    </row>
    <row r="259" spans="1:4" ht="12.75">
      <c r="A259" s="649"/>
      <c r="B259" s="672"/>
      <c r="C259" s="673"/>
      <c r="D259" s="674"/>
    </row>
    <row r="260" spans="1:4" ht="12.75">
      <c r="A260" s="649"/>
      <c r="B260" s="672"/>
      <c r="C260" s="673"/>
      <c r="D260" s="674"/>
    </row>
    <row r="261" spans="1:4" ht="12.75">
      <c r="A261" s="649"/>
      <c r="B261" s="672"/>
      <c r="C261" s="673"/>
      <c r="D261" s="674"/>
    </row>
    <row r="262" spans="1:4" ht="12.75">
      <c r="A262" s="649"/>
      <c r="B262" s="672"/>
      <c r="C262" s="673"/>
      <c r="D262" s="674"/>
    </row>
    <row r="263" spans="1:4" ht="12.75">
      <c r="A263" s="649"/>
      <c r="B263" s="672"/>
      <c r="C263" s="673"/>
      <c r="D263" s="674"/>
    </row>
    <row r="264" spans="1:4" ht="12.75">
      <c r="A264" s="649"/>
      <c r="B264" s="672"/>
      <c r="C264" s="673"/>
      <c r="D264" s="674"/>
    </row>
    <row r="265" spans="1:4" ht="12.75">
      <c r="A265" s="649"/>
      <c r="B265" s="672"/>
      <c r="C265" s="673"/>
      <c r="D265" s="674"/>
    </row>
    <row r="266" spans="1:4" ht="12.75">
      <c r="A266" s="649"/>
      <c r="B266" s="675"/>
      <c r="C266" s="676"/>
      <c r="D266" s="677"/>
    </row>
    <row r="267" spans="1:4" ht="12.75">
      <c r="A267" s="649"/>
      <c r="B267" s="675"/>
      <c r="C267" s="676"/>
      <c r="D267" s="677"/>
    </row>
    <row r="268" spans="1:4" ht="12.75">
      <c r="A268" s="649"/>
      <c r="B268" s="675"/>
      <c r="C268" s="676"/>
      <c r="D268" s="677"/>
    </row>
    <row r="269" spans="1:4" ht="12.75">
      <c r="A269" s="649"/>
      <c r="B269" s="675"/>
      <c r="C269" s="676"/>
      <c r="D269" s="677"/>
    </row>
    <row r="270" spans="1:4" ht="12.75">
      <c r="A270" s="649"/>
      <c r="B270" s="675"/>
      <c r="C270" s="676"/>
      <c r="D270" s="677"/>
    </row>
    <row r="271" spans="1:4" ht="12.75">
      <c r="A271" s="649"/>
      <c r="B271" s="675"/>
      <c r="C271" s="676"/>
      <c r="D271" s="677"/>
    </row>
    <row r="272" spans="1:4" ht="12.75">
      <c r="A272" s="649"/>
      <c r="B272" s="675"/>
      <c r="C272" s="676"/>
      <c r="D272" s="677"/>
    </row>
    <row r="273" spans="1:4" ht="12.75">
      <c r="A273" s="649"/>
      <c r="B273" s="675"/>
      <c r="C273" s="676"/>
      <c r="D273" s="677"/>
    </row>
    <row r="274" spans="1:4" ht="12.75">
      <c r="A274" s="649"/>
      <c r="B274" s="675"/>
      <c r="C274" s="676"/>
      <c r="D274" s="677"/>
    </row>
    <row r="275" spans="1:4" ht="12.75">
      <c r="A275" s="649"/>
      <c r="B275" s="675"/>
      <c r="C275" s="676"/>
      <c r="D275" s="677"/>
    </row>
    <row r="276" spans="1:4" ht="12.75">
      <c r="A276" s="649"/>
      <c r="B276" s="675"/>
      <c r="C276" s="676"/>
      <c r="D276" s="677"/>
    </row>
    <row r="277" spans="1:4" ht="12.75">
      <c r="A277" s="649"/>
      <c r="B277" s="675"/>
      <c r="C277" s="676"/>
      <c r="D277" s="677"/>
    </row>
    <row r="278" spans="1:4" ht="12.75">
      <c r="A278" s="649"/>
      <c r="B278" s="675"/>
      <c r="C278" s="676"/>
      <c r="D278" s="677"/>
    </row>
    <row r="279" spans="1:4" ht="12.75">
      <c r="A279" s="649"/>
      <c r="B279" s="675"/>
      <c r="C279" s="676"/>
      <c r="D279" s="677"/>
    </row>
    <row r="280" spans="1:4" ht="12.75">
      <c r="A280" s="649"/>
      <c r="B280" s="675"/>
      <c r="C280" s="676"/>
      <c r="D280" s="677"/>
    </row>
    <row r="281" spans="1:4" ht="12.75">
      <c r="A281" s="649"/>
      <c r="B281" s="675"/>
      <c r="C281" s="676"/>
      <c r="D281" s="677"/>
    </row>
    <row r="282" spans="1:4" ht="12.75">
      <c r="A282" s="649"/>
      <c r="B282" s="675"/>
      <c r="C282" s="676"/>
      <c r="D282" s="677"/>
    </row>
    <row r="283" spans="1:4" ht="12.75">
      <c r="A283" s="649"/>
      <c r="B283" s="675"/>
      <c r="C283" s="676"/>
      <c r="D283" s="677"/>
    </row>
    <row r="284" spans="1:4" ht="12.75">
      <c r="A284" s="649"/>
      <c r="B284" s="675"/>
      <c r="C284" s="676"/>
      <c r="D284" s="677"/>
    </row>
    <row r="285" spans="1:4" ht="12.75">
      <c r="A285" s="649"/>
      <c r="B285" s="675"/>
      <c r="C285" s="676"/>
      <c r="D285" s="677"/>
    </row>
    <row r="286" ht="12.75">
      <c r="A286" s="649"/>
    </row>
    <row r="287" ht="12.75">
      <c r="A287" s="649"/>
    </row>
    <row r="288" ht="12.75">
      <c r="A288" s="649"/>
    </row>
    <row r="289" ht="12.75">
      <c r="A289" s="649"/>
    </row>
    <row r="290" ht="12.75">
      <c r="A290" s="649"/>
    </row>
    <row r="291" ht="12.75">
      <c r="A291" s="649"/>
    </row>
    <row r="292" ht="12.75">
      <c r="A292" s="649"/>
    </row>
    <row r="293" ht="12.75">
      <c r="A293" s="649"/>
    </row>
    <row r="294" ht="12.75">
      <c r="A294" s="649"/>
    </row>
    <row r="295" ht="12.75">
      <c r="A295" s="649"/>
    </row>
    <row r="296" ht="12.75">
      <c r="A296" s="649"/>
    </row>
    <row r="297" ht="12.75">
      <c r="A297" s="649"/>
    </row>
    <row r="298" ht="12.75">
      <c r="A298" s="649"/>
    </row>
    <row r="299" ht="12.75">
      <c r="A299" s="649"/>
    </row>
    <row r="300" ht="12.75">
      <c r="A300" s="649"/>
    </row>
    <row r="301" ht="12.75">
      <c r="A301" s="649"/>
    </row>
    <row r="302" ht="12.75">
      <c r="A302" s="649"/>
    </row>
    <row r="303" ht="12.75">
      <c r="A303" s="649"/>
    </row>
    <row r="304" ht="12.75">
      <c r="A304" s="649"/>
    </row>
    <row r="305" ht="12.75">
      <c r="A305" s="649"/>
    </row>
    <row r="306" ht="12.75">
      <c r="A306" s="649"/>
    </row>
    <row r="307" ht="12.75">
      <c r="A307" s="649"/>
    </row>
    <row r="308" ht="12.75">
      <c r="A308" s="649"/>
    </row>
    <row r="309" ht="12.75">
      <c r="A309" s="649"/>
    </row>
    <row r="310" ht="12.75">
      <c r="A310" s="649"/>
    </row>
    <row r="311" ht="12.75">
      <c r="A311" s="649"/>
    </row>
    <row r="312" ht="12.75">
      <c r="A312" s="649"/>
    </row>
    <row r="313" ht="12.75">
      <c r="A313" s="649"/>
    </row>
    <row r="314" ht="12.75">
      <c r="A314" s="649"/>
    </row>
    <row r="315" ht="12.75">
      <c r="A315" s="649"/>
    </row>
    <row r="316" ht="12.75">
      <c r="A316" s="649"/>
    </row>
    <row r="317" ht="12.75">
      <c r="A317" s="649"/>
    </row>
    <row r="318" ht="12.75">
      <c r="A318" s="649"/>
    </row>
    <row r="319" ht="12.75">
      <c r="A319" s="649"/>
    </row>
    <row r="320" ht="12.75">
      <c r="A320" s="649"/>
    </row>
    <row r="321" ht="12.75">
      <c r="A321" s="649"/>
    </row>
    <row r="322" ht="12.75">
      <c r="A322" s="649"/>
    </row>
    <row r="323" ht="12.75">
      <c r="A323" s="649"/>
    </row>
    <row r="324" ht="12.75">
      <c r="A324" s="649"/>
    </row>
    <row r="325" ht="12.75">
      <c r="A325" s="649"/>
    </row>
    <row r="326" ht="12.75">
      <c r="A326" s="649"/>
    </row>
    <row r="327" ht="12.75">
      <c r="A327" s="649"/>
    </row>
    <row r="328" ht="12.75">
      <c r="A328" s="649"/>
    </row>
    <row r="329" ht="12.75">
      <c r="A329" s="649"/>
    </row>
    <row r="330" ht="12.75">
      <c r="A330" s="649"/>
    </row>
    <row r="331" ht="12.75">
      <c r="A331" s="649"/>
    </row>
    <row r="332" ht="12.75">
      <c r="A332" s="649"/>
    </row>
    <row r="333" ht="12.75">
      <c r="A333" s="649"/>
    </row>
    <row r="334" ht="12.75">
      <c r="A334" s="649"/>
    </row>
    <row r="335" ht="12.75">
      <c r="A335" s="649"/>
    </row>
    <row r="336" ht="12.75">
      <c r="A336" s="649"/>
    </row>
    <row r="337" ht="12.75">
      <c r="A337" s="649"/>
    </row>
    <row r="338" ht="12.75">
      <c r="A338" s="649"/>
    </row>
    <row r="339" ht="12.75">
      <c r="A339" s="649"/>
    </row>
    <row r="340" ht="12.75">
      <c r="A340" s="649"/>
    </row>
    <row r="341" ht="12.75">
      <c r="A341" s="649"/>
    </row>
    <row r="342" ht="12.75">
      <c r="A342" s="649"/>
    </row>
    <row r="343" ht="12.75">
      <c r="A343" s="649"/>
    </row>
    <row r="344" ht="12.75">
      <c r="A344" s="649"/>
    </row>
    <row r="345" ht="12.75">
      <c r="A345" s="649"/>
    </row>
    <row r="346" ht="12.75">
      <c r="A346" s="649"/>
    </row>
    <row r="347" ht="12.75">
      <c r="A347" s="649"/>
    </row>
    <row r="348" ht="12.75">
      <c r="A348" s="649"/>
    </row>
    <row r="349" ht="12.75">
      <c r="A349" s="649"/>
    </row>
    <row r="350" ht="12.75">
      <c r="A350" s="649"/>
    </row>
    <row r="351" ht="12.75">
      <c r="A351" s="649"/>
    </row>
    <row r="352" ht="12.75">
      <c r="A352" s="649"/>
    </row>
    <row r="353" ht="12.75">
      <c r="A353" s="649"/>
    </row>
    <row r="354" ht="12.75">
      <c r="A354" s="649"/>
    </row>
    <row r="355" ht="12.75">
      <c r="A355" s="649"/>
    </row>
    <row r="356" ht="12.75">
      <c r="A356" s="649"/>
    </row>
    <row r="357" ht="12.75">
      <c r="A357" s="649"/>
    </row>
    <row r="358" ht="12.75">
      <c r="A358" s="649"/>
    </row>
    <row r="359" ht="12.75">
      <c r="A359" s="649"/>
    </row>
    <row r="360" ht="12.75">
      <c r="A360" s="649"/>
    </row>
    <row r="361" ht="12.75">
      <c r="A361" s="649"/>
    </row>
    <row r="362" ht="12.75">
      <c r="A362" s="649"/>
    </row>
    <row r="363" ht="12.75">
      <c r="A363" s="649"/>
    </row>
    <row r="364" ht="12.75">
      <c r="A364" s="649"/>
    </row>
    <row r="365" ht="12.75">
      <c r="A365" s="649"/>
    </row>
    <row r="366" ht="12.75">
      <c r="A366" s="649"/>
    </row>
    <row r="367" ht="12.75">
      <c r="A367" s="649"/>
    </row>
    <row r="368" ht="12.75">
      <c r="A368" s="649"/>
    </row>
    <row r="369" ht="12.75">
      <c r="A369" s="649"/>
    </row>
    <row r="370" ht="12.75">
      <c r="A370" s="649"/>
    </row>
    <row r="371" ht="12.75">
      <c r="A371" s="649"/>
    </row>
    <row r="372" ht="12.75">
      <c r="A372" s="649"/>
    </row>
    <row r="373" ht="12.75">
      <c r="A373" s="649"/>
    </row>
    <row r="374" ht="12.75">
      <c r="A374" s="649"/>
    </row>
    <row r="375" ht="12.75">
      <c r="A375" s="649"/>
    </row>
    <row r="376" ht="12.75">
      <c r="A376" s="649"/>
    </row>
    <row r="377" ht="12.75">
      <c r="A377" s="649"/>
    </row>
    <row r="378" ht="12.75">
      <c r="A378" s="649"/>
    </row>
    <row r="379" ht="12.75">
      <c r="A379" s="649"/>
    </row>
    <row r="380" ht="12.75">
      <c r="A380" s="649"/>
    </row>
    <row r="381" ht="12.75">
      <c r="A381" s="649"/>
    </row>
    <row r="382" ht="12.75">
      <c r="A382" s="649"/>
    </row>
    <row r="383" ht="12.75">
      <c r="A383" s="649"/>
    </row>
    <row r="384" ht="12.75">
      <c r="A384" s="649"/>
    </row>
    <row r="385" ht="12.75">
      <c r="A385" s="649"/>
    </row>
    <row r="386" ht="12.75">
      <c r="A386" s="649"/>
    </row>
    <row r="387" ht="12.75">
      <c r="A387" s="649"/>
    </row>
    <row r="388" ht="12.75">
      <c r="A388" s="649"/>
    </row>
    <row r="389" ht="12.75">
      <c r="A389" s="649"/>
    </row>
    <row r="390" ht="12.75">
      <c r="A390" s="649"/>
    </row>
    <row r="391" ht="12.75">
      <c r="A391" s="649"/>
    </row>
    <row r="392" ht="12.75">
      <c r="A392" s="649"/>
    </row>
    <row r="393" ht="12.75">
      <c r="A393" s="649"/>
    </row>
    <row r="394" ht="12.75">
      <c r="A394" s="649"/>
    </row>
    <row r="395" ht="12.75">
      <c r="A395" s="649"/>
    </row>
    <row r="396" ht="12.75">
      <c r="A396" s="649"/>
    </row>
    <row r="397" ht="12.75">
      <c r="A397" s="649"/>
    </row>
    <row r="398" ht="12.75">
      <c r="A398" s="649"/>
    </row>
    <row r="399" ht="12.75">
      <c r="A399" s="649"/>
    </row>
    <row r="400" ht="12.75">
      <c r="A400" s="649"/>
    </row>
    <row r="401" ht="12.75">
      <c r="A401" s="649"/>
    </row>
    <row r="402" ht="12.75">
      <c r="A402" s="649"/>
    </row>
    <row r="403" ht="12.75">
      <c r="A403" s="649"/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E8" sqref="E8"/>
    </sheetView>
  </sheetViews>
  <sheetFormatPr defaultColWidth="9.140625" defaultRowHeight="12.75"/>
  <cols>
    <col min="1" max="1" width="3.00390625" style="0" customWidth="1"/>
    <col min="2" max="2" width="22.140625" style="7" customWidth="1"/>
    <col min="3" max="3" width="0.13671875" style="0" hidden="1" customWidth="1"/>
    <col min="4" max="4" width="10.140625" style="0" customWidth="1"/>
    <col min="5" max="5" width="9.57421875" style="0" customWidth="1"/>
    <col min="6" max="6" width="8.8515625" style="0" customWidth="1"/>
    <col min="7" max="7" width="7.28125" style="0" customWidth="1"/>
    <col min="8" max="8" width="8.8515625" style="0" customWidth="1"/>
    <col min="9" max="9" width="9.00390625" style="0" customWidth="1"/>
    <col min="10" max="10" width="7.7109375" style="0" customWidth="1"/>
    <col min="11" max="11" width="5.421875" style="0" customWidth="1"/>
    <col min="12" max="12" width="7.57421875" style="0" customWidth="1"/>
    <col min="13" max="13" width="10.00390625" style="0" customWidth="1"/>
    <col min="14" max="14" width="9.421875" style="0" customWidth="1"/>
  </cols>
  <sheetData>
    <row r="1" spans="1:17" ht="15">
      <c r="A1" s="724" t="s">
        <v>929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  <c r="P1" s="724"/>
      <c r="Q1" s="724"/>
    </row>
    <row r="2" spans="1:17" ht="14.25">
      <c r="A2" s="303"/>
      <c r="B2" s="304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46" t="s">
        <v>1841</v>
      </c>
    </row>
    <row r="3" spans="1:17" ht="22.5" customHeight="1">
      <c r="A3" s="725" t="s">
        <v>930</v>
      </c>
      <c r="B3" s="726"/>
      <c r="C3" s="305"/>
      <c r="D3" s="306" t="s">
        <v>931</v>
      </c>
      <c r="E3" s="307" t="s">
        <v>932</v>
      </c>
      <c r="F3" s="727" t="s">
        <v>933</v>
      </c>
      <c r="G3" s="728"/>
      <c r="H3" s="728"/>
      <c r="I3" s="728"/>
      <c r="J3" s="728"/>
      <c r="K3" s="728"/>
      <c r="L3" s="729"/>
      <c r="M3" s="307" t="s">
        <v>934</v>
      </c>
      <c r="N3" s="308" t="s">
        <v>933</v>
      </c>
      <c r="O3" s="309"/>
      <c r="P3" s="306" t="s">
        <v>935</v>
      </c>
      <c r="Q3" s="306" t="s">
        <v>936</v>
      </c>
    </row>
    <row r="4" spans="1:17" ht="22.5" customHeight="1">
      <c r="A4" s="730" t="s">
        <v>937</v>
      </c>
      <c r="B4" s="731"/>
      <c r="C4" s="310"/>
      <c r="D4" s="311" t="s">
        <v>938</v>
      </c>
      <c r="E4" s="311" t="s">
        <v>90</v>
      </c>
      <c r="F4" s="312" t="s">
        <v>939</v>
      </c>
      <c r="G4" s="313" t="s">
        <v>940</v>
      </c>
      <c r="H4" s="313" t="s">
        <v>941</v>
      </c>
      <c r="I4" s="314" t="s">
        <v>942</v>
      </c>
      <c r="J4" s="315" t="s">
        <v>943</v>
      </c>
      <c r="K4" s="316" t="s">
        <v>944</v>
      </c>
      <c r="L4" s="317" t="s">
        <v>945</v>
      </c>
      <c r="M4" s="311" t="s">
        <v>946</v>
      </c>
      <c r="N4" s="318" t="s">
        <v>947</v>
      </c>
      <c r="O4" s="319" t="s">
        <v>101</v>
      </c>
      <c r="P4" s="320" t="s">
        <v>948</v>
      </c>
      <c r="Q4" s="320" t="s">
        <v>949</v>
      </c>
    </row>
    <row r="5" spans="1:17" ht="33" customHeight="1">
      <c r="A5" s="721" t="s">
        <v>950</v>
      </c>
      <c r="B5" s="722"/>
      <c r="C5" s="322"/>
      <c r="D5" s="323" t="s">
        <v>951</v>
      </c>
      <c r="E5" s="324" t="s">
        <v>952</v>
      </c>
      <c r="F5" s="325" t="s">
        <v>953</v>
      </c>
      <c r="G5" s="326" t="s">
        <v>953</v>
      </c>
      <c r="H5" s="327" t="s">
        <v>954</v>
      </c>
      <c r="I5" s="328" t="s">
        <v>953</v>
      </c>
      <c r="J5" s="329" t="s">
        <v>955</v>
      </c>
      <c r="K5" s="321" t="s">
        <v>956</v>
      </c>
      <c r="L5" s="330" t="s">
        <v>957</v>
      </c>
      <c r="M5" s="324"/>
      <c r="N5" s="321" t="s">
        <v>101</v>
      </c>
      <c r="O5" s="323" t="s">
        <v>958</v>
      </c>
      <c r="P5" s="324" t="s">
        <v>89</v>
      </c>
      <c r="Q5" s="324" t="s">
        <v>959</v>
      </c>
    </row>
    <row r="6" spans="1:17" ht="12" customHeight="1">
      <c r="A6" s="331" t="s">
        <v>960</v>
      </c>
      <c r="B6" s="331"/>
      <c r="C6" s="331"/>
      <c r="D6" s="331">
        <v>59</v>
      </c>
      <c r="E6" s="331"/>
      <c r="F6" s="331"/>
      <c r="G6" s="331"/>
      <c r="H6" s="331"/>
      <c r="I6" s="331"/>
      <c r="J6" s="331"/>
      <c r="K6" s="331"/>
      <c r="L6" s="331"/>
      <c r="M6" s="331">
        <v>59</v>
      </c>
      <c r="N6" s="331">
        <v>59</v>
      </c>
      <c r="O6" s="331"/>
      <c r="P6" s="331"/>
      <c r="Q6" s="331"/>
    </row>
    <row r="7" spans="1:17" ht="12.75">
      <c r="A7" s="332" t="s">
        <v>961</v>
      </c>
      <c r="B7" s="332"/>
      <c r="C7" s="332"/>
      <c r="D7" s="332">
        <v>3421</v>
      </c>
      <c r="E7" s="332">
        <v>238326</v>
      </c>
      <c r="F7" s="332">
        <v>133947</v>
      </c>
      <c r="G7" s="332"/>
      <c r="H7" s="332"/>
      <c r="I7" s="332">
        <v>104379</v>
      </c>
      <c r="J7" s="332"/>
      <c r="K7" s="332"/>
      <c r="L7" s="332"/>
      <c r="M7" s="332">
        <v>134073</v>
      </c>
      <c r="N7" s="332">
        <v>132455</v>
      </c>
      <c r="O7" s="332">
        <v>1618</v>
      </c>
      <c r="P7" s="332">
        <v>107674</v>
      </c>
      <c r="Q7" s="332"/>
    </row>
    <row r="8" spans="1:17" ht="12.75">
      <c r="A8" s="332" t="s">
        <v>962</v>
      </c>
      <c r="B8" s="332"/>
      <c r="C8" s="332"/>
      <c r="D8" s="332">
        <v>85522</v>
      </c>
      <c r="E8" s="332">
        <v>127153</v>
      </c>
      <c r="F8" s="332">
        <v>13222</v>
      </c>
      <c r="G8" s="332">
        <v>4630</v>
      </c>
      <c r="H8" s="332">
        <v>23433</v>
      </c>
      <c r="I8" s="332">
        <v>85868</v>
      </c>
      <c r="J8" s="332"/>
      <c r="K8" s="332"/>
      <c r="L8" s="332"/>
      <c r="M8" s="332">
        <v>176944</v>
      </c>
      <c r="N8" s="332">
        <v>111896</v>
      </c>
      <c r="O8" s="332">
        <v>65048</v>
      </c>
      <c r="P8" s="332">
        <v>35731</v>
      </c>
      <c r="Q8" s="332"/>
    </row>
    <row r="9" spans="1:17" ht="12.75">
      <c r="A9" s="332" t="s">
        <v>963</v>
      </c>
      <c r="B9" s="332"/>
      <c r="C9" s="332"/>
      <c r="D9" s="332">
        <v>12844</v>
      </c>
      <c r="E9" s="332">
        <v>111071</v>
      </c>
      <c r="F9" s="332">
        <v>10978</v>
      </c>
      <c r="G9" s="332"/>
      <c r="H9" s="332">
        <v>492</v>
      </c>
      <c r="I9" s="332">
        <v>99601</v>
      </c>
      <c r="J9" s="332"/>
      <c r="K9" s="332"/>
      <c r="L9" s="332"/>
      <c r="M9" s="332">
        <v>86184</v>
      </c>
      <c r="N9" s="332">
        <v>70642</v>
      </c>
      <c r="O9" s="332">
        <v>15542</v>
      </c>
      <c r="P9" s="332">
        <v>37731</v>
      </c>
      <c r="Q9" s="332"/>
    </row>
    <row r="10" spans="1:17" ht="12.75">
      <c r="A10" s="332" t="s">
        <v>964</v>
      </c>
      <c r="B10" s="332"/>
      <c r="C10" s="332"/>
      <c r="D10" s="332">
        <v>1193439</v>
      </c>
      <c r="E10" s="332">
        <v>2530754</v>
      </c>
      <c r="F10" s="332">
        <v>628584</v>
      </c>
      <c r="G10" s="332"/>
      <c r="H10" s="332"/>
      <c r="I10" s="332">
        <v>933694</v>
      </c>
      <c r="J10" s="332"/>
      <c r="K10" s="332"/>
      <c r="L10" s="332">
        <v>968476</v>
      </c>
      <c r="M10" s="332">
        <v>2710776</v>
      </c>
      <c r="N10" s="332">
        <v>2419333</v>
      </c>
      <c r="O10" s="332">
        <v>291443</v>
      </c>
      <c r="P10" s="332">
        <v>1013417</v>
      </c>
      <c r="Q10" s="332">
        <v>39527</v>
      </c>
    </row>
    <row r="11" spans="1:17" ht="12.75">
      <c r="A11" s="332" t="s">
        <v>965</v>
      </c>
      <c r="B11" s="332"/>
      <c r="C11" s="332"/>
      <c r="D11" s="332">
        <v>8293581</v>
      </c>
      <c r="E11" s="332">
        <v>481537</v>
      </c>
      <c r="F11" s="332">
        <v>29450</v>
      </c>
      <c r="G11" s="332"/>
      <c r="H11" s="332">
        <v>700</v>
      </c>
      <c r="I11" s="332">
        <v>451802</v>
      </c>
      <c r="J11" s="332"/>
      <c r="K11" s="332"/>
      <c r="L11" s="332">
        <v>-415</v>
      </c>
      <c r="M11" s="332">
        <v>1766287</v>
      </c>
      <c r="N11" s="332">
        <v>442835</v>
      </c>
      <c r="O11" s="332">
        <v>1323452</v>
      </c>
      <c r="P11" s="332">
        <v>7008831</v>
      </c>
      <c r="Q11" s="332">
        <v>2892937</v>
      </c>
    </row>
    <row r="12" spans="1:18" ht="12.75">
      <c r="A12" s="332" t="s">
        <v>966</v>
      </c>
      <c r="B12" s="332"/>
      <c r="C12" s="332"/>
      <c r="D12" s="332">
        <v>42524</v>
      </c>
      <c r="E12" s="332">
        <v>689900</v>
      </c>
      <c r="F12" s="332">
        <v>112734</v>
      </c>
      <c r="G12" s="332">
        <v>4156</v>
      </c>
      <c r="H12" s="332">
        <v>176538</v>
      </c>
      <c r="I12" s="332">
        <v>307488</v>
      </c>
      <c r="J12" s="332">
        <v>88704</v>
      </c>
      <c r="K12" s="332">
        <v>280</v>
      </c>
      <c r="L12" s="332"/>
      <c r="M12" s="332">
        <v>584801</v>
      </c>
      <c r="N12" s="332">
        <v>392054</v>
      </c>
      <c r="O12" s="332">
        <v>192747</v>
      </c>
      <c r="P12" s="332">
        <v>147623</v>
      </c>
      <c r="Q12" s="332">
        <v>656639</v>
      </c>
      <c r="R12" s="18"/>
    </row>
    <row r="13" spans="1:17" ht="12.75">
      <c r="A13" s="332" t="s">
        <v>967</v>
      </c>
      <c r="B13" s="332"/>
      <c r="C13" s="332"/>
      <c r="D13" s="332">
        <v>259126</v>
      </c>
      <c r="E13" s="332">
        <v>2036508</v>
      </c>
      <c r="F13" s="332">
        <v>320703</v>
      </c>
      <c r="G13" s="332">
        <v>38511</v>
      </c>
      <c r="H13" s="332">
        <v>875931</v>
      </c>
      <c r="I13" s="332">
        <v>801363</v>
      </c>
      <c r="J13" s="332"/>
      <c r="K13" s="332"/>
      <c r="L13" s="332"/>
      <c r="M13" s="332">
        <v>1859254</v>
      </c>
      <c r="N13" s="332">
        <v>1370905</v>
      </c>
      <c r="O13" s="332">
        <v>488349</v>
      </c>
      <c r="P13" s="332">
        <v>436380</v>
      </c>
      <c r="Q13" s="332">
        <v>91974</v>
      </c>
    </row>
    <row r="14" spans="1:17" ht="12.75">
      <c r="A14" s="332" t="s">
        <v>968</v>
      </c>
      <c r="B14" s="332"/>
      <c r="C14" s="332"/>
      <c r="D14" s="332">
        <v>142671</v>
      </c>
      <c r="E14" s="332">
        <v>4502590</v>
      </c>
      <c r="F14" s="332">
        <v>4059009</v>
      </c>
      <c r="G14" s="332">
        <v>3757</v>
      </c>
      <c r="H14" s="332">
        <v>52935</v>
      </c>
      <c r="I14" s="332">
        <v>386889</v>
      </c>
      <c r="J14" s="332"/>
      <c r="K14" s="332"/>
      <c r="L14" s="332"/>
      <c r="M14" s="332">
        <v>3463569</v>
      </c>
      <c r="N14" s="332">
        <v>3414243</v>
      </c>
      <c r="O14" s="332">
        <v>49326</v>
      </c>
      <c r="P14" s="332">
        <v>1181692</v>
      </c>
      <c r="Q14" s="332">
        <v>600459</v>
      </c>
    </row>
    <row r="15" spans="1:17" ht="12.75">
      <c r="A15" s="332" t="s">
        <v>969</v>
      </c>
      <c r="B15" s="332"/>
      <c r="C15" s="332"/>
      <c r="D15" s="332">
        <v>58278</v>
      </c>
      <c r="E15" s="332">
        <v>1402833</v>
      </c>
      <c r="F15" s="332">
        <v>35013</v>
      </c>
      <c r="G15" s="332"/>
      <c r="H15" s="332"/>
      <c r="I15" s="332">
        <v>1367820</v>
      </c>
      <c r="J15" s="332"/>
      <c r="K15" s="332"/>
      <c r="L15" s="332"/>
      <c r="M15" s="332">
        <v>1380799</v>
      </c>
      <c r="N15" s="332">
        <v>191556</v>
      </c>
      <c r="O15" s="332">
        <v>1189243</v>
      </c>
      <c r="P15" s="332">
        <v>80312</v>
      </c>
      <c r="Q15" s="332"/>
    </row>
    <row r="16" spans="1:17" ht="12.75">
      <c r="A16" s="332" t="s">
        <v>970</v>
      </c>
      <c r="B16" s="332"/>
      <c r="C16" s="332"/>
      <c r="D16" s="332">
        <v>688010</v>
      </c>
      <c r="E16" s="332">
        <v>2026034</v>
      </c>
      <c r="F16" s="332">
        <v>37751</v>
      </c>
      <c r="G16" s="332">
        <v>38109</v>
      </c>
      <c r="H16" s="332">
        <v>200</v>
      </c>
      <c r="I16" s="333">
        <v>1921513</v>
      </c>
      <c r="J16" s="333">
        <v>28461</v>
      </c>
      <c r="K16" s="333"/>
      <c r="L16" s="333"/>
      <c r="M16" s="332">
        <v>902376</v>
      </c>
      <c r="N16" s="332">
        <v>850202</v>
      </c>
      <c r="O16" s="332">
        <v>52174</v>
      </c>
      <c r="P16" s="332">
        <v>1811668</v>
      </c>
      <c r="Q16" s="332">
        <v>1355348</v>
      </c>
    </row>
    <row r="17" spans="1:17" ht="12.75">
      <c r="A17" s="332" t="s">
        <v>971</v>
      </c>
      <c r="B17" s="332"/>
      <c r="C17" s="332"/>
      <c r="D17" s="332">
        <v>135572</v>
      </c>
      <c r="E17" s="332">
        <v>124346</v>
      </c>
      <c r="F17" s="332">
        <v>3178</v>
      </c>
      <c r="G17" s="332"/>
      <c r="H17" s="332">
        <v>240</v>
      </c>
      <c r="I17" s="332">
        <v>120928</v>
      </c>
      <c r="J17" s="332"/>
      <c r="K17" s="332"/>
      <c r="L17" s="332"/>
      <c r="M17" s="332">
        <v>180944</v>
      </c>
      <c r="N17" s="332">
        <v>158954</v>
      </c>
      <c r="O17" s="332">
        <v>21990</v>
      </c>
      <c r="P17" s="332">
        <v>78974</v>
      </c>
      <c r="Q17" s="334">
        <v>258956</v>
      </c>
    </row>
    <row r="18" spans="1:17" s="337" customFormat="1" ht="24.75" customHeight="1">
      <c r="A18" s="723" t="s">
        <v>972</v>
      </c>
      <c r="B18" s="723"/>
      <c r="C18" s="335"/>
      <c r="D18" s="332">
        <v>26085</v>
      </c>
      <c r="E18" s="332">
        <v>73345</v>
      </c>
      <c r="F18" s="332"/>
      <c r="G18" s="332"/>
      <c r="H18" s="332"/>
      <c r="I18" s="332">
        <v>73345</v>
      </c>
      <c r="J18" s="332"/>
      <c r="K18" s="332"/>
      <c r="L18" s="332"/>
      <c r="M18" s="332">
        <v>72218</v>
      </c>
      <c r="N18" s="332">
        <v>71196</v>
      </c>
      <c r="O18" s="332">
        <v>1022</v>
      </c>
      <c r="P18" s="332">
        <v>27212</v>
      </c>
      <c r="Q18" s="336"/>
    </row>
    <row r="19" spans="1:17" ht="12.75">
      <c r="A19" s="332" t="s">
        <v>973</v>
      </c>
      <c r="B19" s="332"/>
      <c r="C19" s="332"/>
      <c r="D19" s="332">
        <v>110238</v>
      </c>
      <c r="E19" s="332">
        <v>690666</v>
      </c>
      <c r="F19" s="332">
        <v>398811</v>
      </c>
      <c r="G19" s="332">
        <v>10258</v>
      </c>
      <c r="H19" s="332">
        <v>99976</v>
      </c>
      <c r="I19" s="332">
        <v>179831</v>
      </c>
      <c r="J19" s="332">
        <v>1790</v>
      </c>
      <c r="K19" s="332"/>
      <c r="L19" s="332"/>
      <c r="M19" s="332">
        <v>667107</v>
      </c>
      <c r="N19" s="332">
        <v>546010</v>
      </c>
      <c r="O19" s="332">
        <v>121097</v>
      </c>
      <c r="P19" s="332">
        <v>133797</v>
      </c>
      <c r="Q19" s="332">
        <v>55755</v>
      </c>
    </row>
    <row r="20" spans="1:18" ht="12.75">
      <c r="A20" s="332" t="s">
        <v>974</v>
      </c>
      <c r="B20" s="332"/>
      <c r="C20" s="332"/>
      <c r="D20" s="332">
        <v>25338</v>
      </c>
      <c r="E20" s="332">
        <v>1263</v>
      </c>
      <c r="F20" s="332"/>
      <c r="G20" s="332"/>
      <c r="H20" s="332"/>
      <c r="I20" s="332">
        <v>1263</v>
      </c>
      <c r="J20" s="332"/>
      <c r="K20" s="332"/>
      <c r="L20" s="332"/>
      <c r="M20" s="332">
        <v>20009</v>
      </c>
      <c r="N20" s="332">
        <v>20009</v>
      </c>
      <c r="O20" s="332"/>
      <c r="P20" s="332">
        <v>6592</v>
      </c>
      <c r="Q20" s="332"/>
      <c r="R20" s="338"/>
    </row>
    <row r="21" spans="1:17" ht="12.75">
      <c r="A21" s="332" t="s">
        <v>975</v>
      </c>
      <c r="B21" s="332"/>
      <c r="C21" s="332"/>
      <c r="D21" s="332">
        <v>0</v>
      </c>
      <c r="E21" s="332">
        <v>0</v>
      </c>
      <c r="F21" s="332"/>
      <c r="G21" s="332"/>
      <c r="H21" s="332"/>
      <c r="I21" s="332"/>
      <c r="J21" s="332"/>
      <c r="K21" s="332"/>
      <c r="L21" s="332"/>
      <c r="M21" s="332">
        <v>0</v>
      </c>
      <c r="N21" s="332"/>
      <c r="O21" s="332"/>
      <c r="P21" s="332"/>
      <c r="Q21" s="332"/>
    </row>
    <row r="22" spans="1:17" ht="12.75">
      <c r="A22" s="332" t="s">
        <v>976</v>
      </c>
      <c r="B22" s="332"/>
      <c r="C22" s="332"/>
      <c r="D22" s="332">
        <v>16035</v>
      </c>
      <c r="E22" s="332">
        <v>0</v>
      </c>
      <c r="F22" s="332"/>
      <c r="G22" s="332"/>
      <c r="H22" s="332"/>
      <c r="I22" s="332"/>
      <c r="J22" s="332"/>
      <c r="K22" s="332"/>
      <c r="L22" s="332"/>
      <c r="M22" s="332">
        <v>0</v>
      </c>
      <c r="N22" s="332"/>
      <c r="O22" s="332"/>
      <c r="P22" s="332">
        <v>16035</v>
      </c>
      <c r="Q22" s="332"/>
    </row>
    <row r="23" spans="1:17" ht="12.75">
      <c r="A23" s="332" t="s">
        <v>977</v>
      </c>
      <c r="B23" s="332"/>
      <c r="C23" s="332"/>
      <c r="D23" s="332">
        <v>3455</v>
      </c>
      <c r="E23" s="332">
        <v>0</v>
      </c>
      <c r="F23" s="332"/>
      <c r="G23" s="332"/>
      <c r="H23" s="332"/>
      <c r="I23" s="332"/>
      <c r="J23" s="332"/>
      <c r="K23" s="332"/>
      <c r="L23" s="332"/>
      <c r="M23" s="332">
        <v>930</v>
      </c>
      <c r="N23" s="332">
        <v>45</v>
      </c>
      <c r="O23" s="332">
        <v>885</v>
      </c>
      <c r="P23" s="332">
        <v>2525</v>
      </c>
      <c r="Q23" s="332"/>
    </row>
    <row r="24" spans="1:17" ht="12.75">
      <c r="A24" s="332" t="s">
        <v>978</v>
      </c>
      <c r="B24" s="332"/>
      <c r="C24" s="332"/>
      <c r="D24" s="332">
        <v>0</v>
      </c>
      <c r="E24" s="332">
        <v>0</v>
      </c>
      <c r="F24" s="332"/>
      <c r="G24" s="332"/>
      <c r="H24" s="332"/>
      <c r="I24" s="332"/>
      <c r="J24" s="332"/>
      <c r="K24" s="332"/>
      <c r="L24" s="332"/>
      <c r="M24" s="332">
        <v>0</v>
      </c>
      <c r="N24" s="332"/>
      <c r="O24" s="332"/>
      <c r="P24" s="332"/>
      <c r="Q24" s="332"/>
    </row>
    <row r="25" spans="1:17" ht="12.75">
      <c r="A25" s="332" t="s">
        <v>979</v>
      </c>
      <c r="B25" s="332"/>
      <c r="C25" s="332"/>
      <c r="D25" s="332">
        <v>647</v>
      </c>
      <c r="E25" s="332">
        <v>0</v>
      </c>
      <c r="F25" s="332"/>
      <c r="G25" s="332"/>
      <c r="H25" s="332"/>
      <c r="I25" s="332"/>
      <c r="J25" s="332"/>
      <c r="K25" s="332"/>
      <c r="L25" s="332"/>
      <c r="M25" s="332">
        <v>0</v>
      </c>
      <c r="N25" s="332"/>
      <c r="O25" s="332"/>
      <c r="P25" s="332">
        <v>647</v>
      </c>
      <c r="Q25" s="332"/>
    </row>
    <row r="26" spans="1:17" ht="12.75">
      <c r="A26" s="332" t="s">
        <v>980</v>
      </c>
      <c r="B26" s="332"/>
      <c r="C26" s="332"/>
      <c r="D26" s="332">
        <v>7177</v>
      </c>
      <c r="E26" s="332">
        <v>36422</v>
      </c>
      <c r="F26" s="332">
        <v>36422</v>
      </c>
      <c r="G26" s="332"/>
      <c r="H26" s="332"/>
      <c r="I26" s="332"/>
      <c r="J26" s="332"/>
      <c r="K26" s="332"/>
      <c r="L26" s="332"/>
      <c r="M26" s="332">
        <v>40559</v>
      </c>
      <c r="N26" s="332">
        <v>40559</v>
      </c>
      <c r="O26" s="332"/>
      <c r="P26" s="332">
        <v>3040</v>
      </c>
      <c r="Q26" s="332"/>
    </row>
    <row r="27" spans="1:17" ht="24.75" customHeight="1">
      <c r="A27" s="339">
        <v>50</v>
      </c>
      <c r="B27" s="340" t="s">
        <v>981</v>
      </c>
      <c r="C27" s="332"/>
      <c r="D27" s="332"/>
      <c r="E27" s="332">
        <v>26078.99</v>
      </c>
      <c r="F27" s="332"/>
      <c r="G27" s="332"/>
      <c r="H27" s="332"/>
      <c r="I27" s="332">
        <v>26078.99</v>
      </c>
      <c r="J27" s="332"/>
      <c r="K27" s="332"/>
      <c r="L27" s="332"/>
      <c r="M27" s="332">
        <v>26078.99</v>
      </c>
      <c r="N27" s="332">
        <v>26078.99</v>
      </c>
      <c r="O27" s="332"/>
      <c r="P27" s="332"/>
      <c r="Q27" s="332"/>
    </row>
    <row r="28" spans="1:17" ht="27.75" customHeight="1">
      <c r="A28" s="341">
        <v>51</v>
      </c>
      <c r="B28" s="342" t="s">
        <v>982</v>
      </c>
      <c r="C28" s="332"/>
      <c r="D28" s="332">
        <v>269320</v>
      </c>
      <c r="E28" s="332">
        <v>77624</v>
      </c>
      <c r="F28" s="332"/>
      <c r="G28" s="332"/>
      <c r="H28" s="332"/>
      <c r="I28" s="332">
        <v>77624</v>
      </c>
      <c r="J28" s="332"/>
      <c r="K28" s="332"/>
      <c r="L28" s="332"/>
      <c r="M28" s="332">
        <v>127612</v>
      </c>
      <c r="N28" s="332">
        <v>127612</v>
      </c>
      <c r="O28" s="332"/>
      <c r="P28" s="332">
        <v>219332</v>
      </c>
      <c r="Q28" s="343"/>
    </row>
    <row r="29" spans="1:17" ht="17.25" customHeight="1">
      <c r="A29" s="345" t="s">
        <v>983</v>
      </c>
      <c r="B29" s="345"/>
      <c r="C29" s="345">
        <v>0</v>
      </c>
      <c r="D29" s="345">
        <v>11373342</v>
      </c>
      <c r="E29" s="345">
        <v>15176450.99</v>
      </c>
      <c r="F29" s="345">
        <v>5819802</v>
      </c>
      <c r="G29" s="345">
        <v>99421</v>
      </c>
      <c r="H29" s="345">
        <v>1230445</v>
      </c>
      <c r="I29" s="345">
        <v>6939486.99</v>
      </c>
      <c r="J29" s="345">
        <v>118955</v>
      </c>
      <c r="K29" s="345">
        <v>280</v>
      </c>
      <c r="L29" s="345">
        <v>968061</v>
      </c>
      <c r="M29" s="345">
        <v>14200579.99</v>
      </c>
      <c r="N29" s="345">
        <v>10386643.99</v>
      </c>
      <c r="O29" s="345">
        <v>3813936</v>
      </c>
      <c r="P29" s="345">
        <v>12349213</v>
      </c>
      <c r="Q29" s="345">
        <v>5951595</v>
      </c>
    </row>
    <row r="30" spans="1:17" ht="12.75">
      <c r="A30" s="343"/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</row>
    <row r="31" spans="1:17" ht="12.75">
      <c r="A31" s="346" t="s">
        <v>984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ht="18.7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</row>
    <row r="33" spans="1:17" ht="15.7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2:9" ht="12.75">
      <c r="B34" s="131" t="s">
        <v>74</v>
      </c>
      <c r="F34" t="s">
        <v>75</v>
      </c>
      <c r="I34" t="s">
        <v>985</v>
      </c>
    </row>
    <row r="35" spans="1:17" ht="12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</row>
    <row r="37" spans="1:17" ht="12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</row>
    <row r="38" spans="1:17" ht="12.75">
      <c r="A38" s="53"/>
      <c r="B38" s="2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</sheetData>
  <mergeCells count="6">
    <mergeCell ref="A5:B5"/>
    <mergeCell ref="A18:B18"/>
    <mergeCell ref="A1:Q1"/>
    <mergeCell ref="A3:B3"/>
    <mergeCell ref="F3:L3"/>
    <mergeCell ref="A4:B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Y99"/>
  <sheetViews>
    <sheetView workbookViewId="0" topLeftCell="A1">
      <selection activeCell="B9" sqref="B9"/>
    </sheetView>
  </sheetViews>
  <sheetFormatPr defaultColWidth="9.140625" defaultRowHeight="12.75"/>
  <cols>
    <col min="1" max="1" width="21.28125" style="4" customWidth="1"/>
    <col min="2" max="2" width="11.28125" style="4" customWidth="1"/>
    <col min="3" max="3" width="13.421875" style="4" customWidth="1"/>
    <col min="4" max="4" width="11.421875" style="4" customWidth="1"/>
    <col min="5" max="5" width="12.8515625" style="4" customWidth="1"/>
    <col min="6" max="6" width="12.00390625" style="4" customWidth="1"/>
    <col min="7" max="7" width="13.421875" style="4" customWidth="1"/>
    <col min="8" max="8" width="11.8515625" style="0" customWidth="1"/>
    <col min="156" max="16384" width="9.140625" style="4" customWidth="1"/>
  </cols>
  <sheetData>
    <row r="1" spans="1:6" ht="15.75">
      <c r="A1" s="128"/>
      <c r="B1" s="679"/>
      <c r="C1" s="679"/>
      <c r="D1" s="679"/>
      <c r="E1" s="679"/>
      <c r="F1" s="679"/>
    </row>
    <row r="2" spans="1:7" ht="15.75">
      <c r="A2" s="128" t="s">
        <v>889</v>
      </c>
      <c r="B2" s="128"/>
      <c r="C2" s="128"/>
      <c r="D2" s="128"/>
      <c r="E2" s="128"/>
      <c r="F2" s="128"/>
      <c r="G2" s="128"/>
    </row>
    <row r="3" spans="1:7" ht="15.75">
      <c r="A3" s="128" t="s">
        <v>890</v>
      </c>
      <c r="B3" s="128"/>
      <c r="C3" s="128"/>
      <c r="D3" s="128"/>
      <c r="E3" s="128"/>
      <c r="F3" s="128"/>
      <c r="G3" s="128"/>
    </row>
    <row r="4" spans="1:6" ht="15.75">
      <c r="A4" s="128"/>
      <c r="B4" s="679"/>
      <c r="C4" s="679"/>
      <c r="D4" s="679"/>
      <c r="E4" s="679"/>
      <c r="F4" s="679"/>
    </row>
    <row r="5" spans="1:6" ht="15.75">
      <c r="A5" s="128"/>
      <c r="B5" s="679"/>
      <c r="C5" s="679"/>
      <c r="D5" s="679"/>
      <c r="E5" s="679"/>
      <c r="F5" s="679"/>
    </row>
    <row r="6" spans="1:7" ht="15.75">
      <c r="A6" s="128"/>
      <c r="B6" s="679"/>
      <c r="C6" s="679"/>
      <c r="D6" s="679"/>
      <c r="E6" s="679"/>
      <c r="F6" s="679"/>
      <c r="G6" s="4" t="s">
        <v>1841</v>
      </c>
    </row>
    <row r="7" spans="1:155" s="680" customFormat="1" ht="12.75">
      <c r="A7" s="691"/>
      <c r="B7" s="151"/>
      <c r="C7" s="151"/>
      <c r="D7" s="151"/>
      <c r="E7" s="681" t="s">
        <v>1842</v>
      </c>
      <c r="F7" s="681"/>
      <c r="G7" s="149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</row>
    <row r="8" spans="1:155" s="693" customFormat="1" ht="60">
      <c r="A8" s="692" t="s">
        <v>847</v>
      </c>
      <c r="B8" s="692" t="s">
        <v>891</v>
      </c>
      <c r="C8" s="692" t="s">
        <v>892</v>
      </c>
      <c r="D8" s="692" t="s">
        <v>893</v>
      </c>
      <c r="E8" s="693" t="s">
        <v>894</v>
      </c>
      <c r="F8" s="693" t="s">
        <v>895</v>
      </c>
      <c r="G8" s="692" t="s">
        <v>896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</row>
    <row r="9" spans="1:155" s="61" customFormat="1" ht="12.75">
      <c r="A9" s="377" t="s">
        <v>853</v>
      </c>
      <c r="B9" s="53">
        <v>248065</v>
      </c>
      <c r="C9" s="53">
        <v>1043054</v>
      </c>
      <c r="D9" s="53">
        <v>995084</v>
      </c>
      <c r="E9" s="53">
        <f>D9-F9</f>
        <v>880943</v>
      </c>
      <c r="F9" s="53">
        <v>114141</v>
      </c>
      <c r="G9" s="53">
        <f aca="true" t="shared" si="0" ref="G9:G41">B9+C9-D9</f>
        <v>296035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</row>
    <row r="10" spans="1:155" s="61" customFormat="1" ht="12.75">
      <c r="A10" s="377" t="s">
        <v>1424</v>
      </c>
      <c r="B10" s="53">
        <v>2582</v>
      </c>
      <c r="C10" s="53">
        <v>272700</v>
      </c>
      <c r="D10" s="53">
        <v>254063</v>
      </c>
      <c r="E10" s="53">
        <f>D10-F10</f>
        <v>106643</v>
      </c>
      <c r="F10" s="53">
        <v>147420</v>
      </c>
      <c r="G10" s="53">
        <f t="shared" si="0"/>
        <v>21219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</row>
    <row r="11" spans="1:155" s="61" customFormat="1" ht="12.75">
      <c r="A11" s="377" t="s">
        <v>1288</v>
      </c>
      <c r="B11" s="53">
        <v>5582</v>
      </c>
      <c r="C11" s="53">
        <v>27916</v>
      </c>
      <c r="D11" s="53">
        <v>32781</v>
      </c>
      <c r="E11" s="53">
        <f aca="true" t="shared" si="1" ref="E11:E26">D11-F11</f>
        <v>31399</v>
      </c>
      <c r="F11" s="53">
        <v>1382</v>
      </c>
      <c r="G11" s="53">
        <f t="shared" si="0"/>
        <v>717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</row>
    <row r="12" spans="1:155" s="61" customFormat="1" ht="12.75">
      <c r="A12" s="377" t="s">
        <v>1439</v>
      </c>
      <c r="B12" s="53">
        <v>1259</v>
      </c>
      <c r="C12" s="53">
        <v>421821</v>
      </c>
      <c r="D12" s="53">
        <v>413426</v>
      </c>
      <c r="E12" s="53">
        <f t="shared" si="1"/>
        <v>404182</v>
      </c>
      <c r="F12" s="53">
        <v>9244</v>
      </c>
      <c r="G12" s="53">
        <f t="shared" si="0"/>
        <v>9654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</row>
    <row r="13" spans="1:155" s="61" customFormat="1" ht="12.75">
      <c r="A13" s="377" t="s">
        <v>854</v>
      </c>
      <c r="B13" s="53">
        <v>13429</v>
      </c>
      <c r="C13" s="53">
        <v>62570</v>
      </c>
      <c r="D13" s="53">
        <v>46909</v>
      </c>
      <c r="E13" s="53">
        <f t="shared" si="1"/>
        <v>45048</v>
      </c>
      <c r="F13" s="53">
        <v>1861</v>
      </c>
      <c r="G13" s="53">
        <f t="shared" si="0"/>
        <v>29090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</row>
    <row r="14" spans="1:155" s="61" customFormat="1" ht="12.75">
      <c r="A14" s="377" t="s">
        <v>1170</v>
      </c>
      <c r="B14" s="53">
        <v>2495</v>
      </c>
      <c r="C14" s="53">
        <v>10682</v>
      </c>
      <c r="D14" s="53">
        <v>13139</v>
      </c>
      <c r="E14" s="53">
        <f t="shared" si="1"/>
        <v>9983</v>
      </c>
      <c r="F14" s="53">
        <v>3156</v>
      </c>
      <c r="G14" s="53">
        <f t="shared" si="0"/>
        <v>38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</row>
    <row r="15" spans="1:155" s="61" customFormat="1" ht="12.75">
      <c r="A15" s="377" t="s">
        <v>855</v>
      </c>
      <c r="B15" s="53">
        <v>193759</v>
      </c>
      <c r="C15" s="53">
        <v>4322510</v>
      </c>
      <c r="D15" s="53">
        <v>4305535</v>
      </c>
      <c r="E15" s="53">
        <v>808567</v>
      </c>
      <c r="F15" s="53">
        <v>3733902</v>
      </c>
      <c r="G15" s="53">
        <f t="shared" si="0"/>
        <v>210734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</row>
    <row r="16" spans="1:155" s="61" customFormat="1" ht="12.75">
      <c r="A16" s="377" t="s">
        <v>856</v>
      </c>
      <c r="B16" s="53"/>
      <c r="C16" s="53">
        <v>748</v>
      </c>
      <c r="D16" s="53">
        <v>500</v>
      </c>
      <c r="E16" s="53"/>
      <c r="F16" s="53"/>
      <c r="G16" s="53">
        <f t="shared" si="0"/>
        <v>248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</row>
    <row r="17" spans="1:155" s="61" customFormat="1" ht="12.75">
      <c r="A17" s="377" t="s">
        <v>857</v>
      </c>
      <c r="B17" s="53">
        <v>24518</v>
      </c>
      <c r="C17" s="53">
        <v>76833</v>
      </c>
      <c r="D17" s="53">
        <v>70460</v>
      </c>
      <c r="E17" s="53">
        <f t="shared" si="1"/>
        <v>60606</v>
      </c>
      <c r="F17" s="53">
        <v>9854</v>
      </c>
      <c r="G17" s="53">
        <f t="shared" si="0"/>
        <v>30891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</row>
    <row r="18" spans="1:155" s="61" customFormat="1" ht="12.75">
      <c r="A18" s="377" t="s">
        <v>858</v>
      </c>
      <c r="B18" s="53">
        <v>141</v>
      </c>
      <c r="C18" s="53">
        <v>3086</v>
      </c>
      <c r="D18" s="53">
        <v>2693</v>
      </c>
      <c r="E18" s="53">
        <f t="shared" si="1"/>
        <v>1734</v>
      </c>
      <c r="F18" s="53">
        <v>959</v>
      </c>
      <c r="G18" s="53">
        <f t="shared" si="0"/>
        <v>534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</row>
    <row r="19" spans="1:155" s="61" customFormat="1" ht="12.75">
      <c r="A19" s="377" t="s">
        <v>897</v>
      </c>
      <c r="B19" s="53">
        <v>28875</v>
      </c>
      <c r="C19" s="53">
        <v>48917</v>
      </c>
      <c r="D19" s="53">
        <v>56830</v>
      </c>
      <c r="E19" s="53">
        <f t="shared" si="1"/>
        <v>34168</v>
      </c>
      <c r="F19" s="53">
        <v>22662</v>
      </c>
      <c r="G19" s="53">
        <f t="shared" si="0"/>
        <v>20962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</row>
    <row r="20" spans="1:155" s="61" customFormat="1" ht="12.75">
      <c r="A20" s="377" t="s">
        <v>898</v>
      </c>
      <c r="B20" s="53">
        <v>19351</v>
      </c>
      <c r="C20" s="53">
        <v>107048</v>
      </c>
      <c r="D20" s="53">
        <v>96800</v>
      </c>
      <c r="E20" s="53">
        <f t="shared" si="1"/>
        <v>73050</v>
      </c>
      <c r="F20" s="53">
        <v>23750</v>
      </c>
      <c r="G20" s="53">
        <f t="shared" si="0"/>
        <v>29599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</row>
    <row r="21" spans="1:155" s="61" customFormat="1" ht="12.75">
      <c r="A21" s="377" t="s">
        <v>861</v>
      </c>
      <c r="B21" s="53">
        <v>4908</v>
      </c>
      <c r="C21" s="53">
        <v>19332</v>
      </c>
      <c r="D21" s="53">
        <v>21257</v>
      </c>
      <c r="E21" s="53">
        <f t="shared" si="1"/>
        <v>17684</v>
      </c>
      <c r="F21" s="53">
        <v>3573</v>
      </c>
      <c r="G21" s="53">
        <f t="shared" si="0"/>
        <v>2983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</row>
    <row r="22" spans="1:155" s="61" customFormat="1" ht="12.75">
      <c r="A22" s="377" t="s">
        <v>862</v>
      </c>
      <c r="B22" s="53">
        <v>8417</v>
      </c>
      <c r="C22" s="53">
        <v>44106</v>
      </c>
      <c r="D22" s="53">
        <v>46428</v>
      </c>
      <c r="E22" s="53">
        <f t="shared" si="1"/>
        <v>41749</v>
      </c>
      <c r="F22" s="53">
        <v>4679</v>
      </c>
      <c r="G22" s="53">
        <f t="shared" si="0"/>
        <v>6095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</row>
    <row r="23" spans="1:155" s="61" customFormat="1" ht="12.75">
      <c r="A23" s="377" t="s">
        <v>863</v>
      </c>
      <c r="B23" s="53">
        <v>1048</v>
      </c>
      <c r="C23" s="53">
        <v>5116</v>
      </c>
      <c r="D23" s="53">
        <v>5148</v>
      </c>
      <c r="E23" s="53">
        <f t="shared" si="1"/>
        <v>5148</v>
      </c>
      <c r="F23" s="53"/>
      <c r="G23" s="53">
        <f t="shared" si="0"/>
        <v>1016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</row>
    <row r="24" spans="1:155" s="61" customFormat="1" ht="12.75">
      <c r="A24" s="377" t="s">
        <v>899</v>
      </c>
      <c r="B24" s="53">
        <v>60519</v>
      </c>
      <c r="C24" s="53">
        <v>329813</v>
      </c>
      <c r="D24" s="53">
        <v>371998</v>
      </c>
      <c r="E24" s="53">
        <f t="shared" si="1"/>
        <v>8804</v>
      </c>
      <c r="F24" s="53">
        <v>363194</v>
      </c>
      <c r="G24" s="53">
        <f t="shared" si="0"/>
        <v>18334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</row>
    <row r="25" spans="1:155" s="61" customFormat="1" ht="12.75">
      <c r="A25" s="377" t="s">
        <v>865</v>
      </c>
      <c r="B25" s="53">
        <v>7695</v>
      </c>
      <c r="C25" s="53">
        <v>22620</v>
      </c>
      <c r="D25" s="53">
        <v>22274</v>
      </c>
      <c r="E25" s="53">
        <f t="shared" si="1"/>
        <v>14227</v>
      </c>
      <c r="F25" s="53">
        <v>8047</v>
      </c>
      <c r="G25" s="53">
        <f t="shared" si="0"/>
        <v>8041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</row>
    <row r="26" spans="1:155" s="61" customFormat="1" ht="12.75">
      <c r="A26" s="377" t="s">
        <v>866</v>
      </c>
      <c r="B26" s="53">
        <v>949</v>
      </c>
      <c r="C26" s="53">
        <v>3626</v>
      </c>
      <c r="D26" s="53">
        <v>3589</v>
      </c>
      <c r="E26" s="53">
        <f t="shared" si="1"/>
        <v>3589</v>
      </c>
      <c r="F26" s="53"/>
      <c r="G26" s="53">
        <f t="shared" si="0"/>
        <v>986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</row>
    <row r="27" spans="1:155" s="61" customFormat="1" ht="12.75">
      <c r="A27" s="377" t="s">
        <v>867</v>
      </c>
      <c r="B27" s="53">
        <v>4505</v>
      </c>
      <c r="C27" s="53">
        <v>20286</v>
      </c>
      <c r="D27" s="53">
        <v>18997</v>
      </c>
      <c r="E27" s="53">
        <f>D27-F27</f>
        <v>17738</v>
      </c>
      <c r="F27" s="53">
        <v>1259</v>
      </c>
      <c r="G27" s="53">
        <f t="shared" si="0"/>
        <v>5794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</row>
    <row r="28" spans="1:155" s="61" customFormat="1" ht="12.75">
      <c r="A28" s="377" t="s">
        <v>868</v>
      </c>
      <c r="B28" s="53">
        <v>2070</v>
      </c>
      <c r="C28" s="53">
        <v>34027</v>
      </c>
      <c r="D28" s="53">
        <v>30632</v>
      </c>
      <c r="E28" s="53">
        <f>D28-F28</f>
        <v>24192</v>
      </c>
      <c r="F28" s="53">
        <v>6440</v>
      </c>
      <c r="G28" s="53">
        <f t="shared" si="0"/>
        <v>5465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</row>
    <row r="29" spans="1:155" s="61" customFormat="1" ht="12.75">
      <c r="A29" s="377" t="s">
        <v>869</v>
      </c>
      <c r="B29" s="53">
        <v>9727</v>
      </c>
      <c r="C29" s="53">
        <v>13134</v>
      </c>
      <c r="D29" s="53">
        <v>19301</v>
      </c>
      <c r="E29" s="53">
        <f aca="true" t="shared" si="2" ref="E29:E41">D29-F29</f>
        <v>6511</v>
      </c>
      <c r="F29" s="53">
        <v>12790</v>
      </c>
      <c r="G29" s="53">
        <f t="shared" si="0"/>
        <v>3560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</row>
    <row r="30" spans="1:155" s="61" customFormat="1" ht="12.75">
      <c r="A30" s="377" t="s">
        <v>870</v>
      </c>
      <c r="B30" s="53">
        <v>2283</v>
      </c>
      <c r="C30" s="53">
        <v>2861</v>
      </c>
      <c r="D30" s="53">
        <v>3728</v>
      </c>
      <c r="E30" s="53">
        <f t="shared" si="2"/>
        <v>3266</v>
      </c>
      <c r="F30" s="53">
        <v>462</v>
      </c>
      <c r="G30" s="53">
        <f t="shared" si="0"/>
        <v>1416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</row>
    <row r="31" spans="1:155" s="61" customFormat="1" ht="12.75">
      <c r="A31" s="377" t="s">
        <v>871</v>
      </c>
      <c r="B31" s="53">
        <v>1158</v>
      </c>
      <c r="C31" s="53">
        <v>39747</v>
      </c>
      <c r="D31" s="53">
        <v>36395</v>
      </c>
      <c r="E31" s="53">
        <f t="shared" si="2"/>
        <v>25662</v>
      </c>
      <c r="F31" s="53">
        <v>10733</v>
      </c>
      <c r="G31" s="53">
        <f t="shared" si="0"/>
        <v>4510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</row>
    <row r="32" spans="1:155" s="61" customFormat="1" ht="12.75">
      <c r="A32" s="377" t="s">
        <v>872</v>
      </c>
      <c r="B32" s="53">
        <v>3540</v>
      </c>
      <c r="C32" s="53">
        <v>19278</v>
      </c>
      <c r="D32" s="53">
        <v>19202</v>
      </c>
      <c r="E32" s="53">
        <f t="shared" si="2"/>
        <v>11021</v>
      </c>
      <c r="F32" s="53">
        <v>8181</v>
      </c>
      <c r="G32" s="53">
        <f t="shared" si="0"/>
        <v>3616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</row>
    <row r="33" spans="1:155" s="61" customFormat="1" ht="12.75">
      <c r="A33" s="377" t="s">
        <v>873</v>
      </c>
      <c r="B33" s="53">
        <v>4729</v>
      </c>
      <c r="C33" s="53">
        <v>33614</v>
      </c>
      <c r="D33" s="53">
        <v>36015</v>
      </c>
      <c r="E33" s="53">
        <f t="shared" si="2"/>
        <v>35187</v>
      </c>
      <c r="F33" s="53">
        <v>828</v>
      </c>
      <c r="G33" s="53">
        <f t="shared" si="0"/>
        <v>2328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</row>
    <row r="34" spans="1:155" s="61" customFormat="1" ht="12.75">
      <c r="A34" s="377" t="s">
        <v>874</v>
      </c>
      <c r="B34" s="53">
        <v>1076</v>
      </c>
      <c r="C34" s="53">
        <v>1054</v>
      </c>
      <c r="D34" s="53">
        <v>1749</v>
      </c>
      <c r="E34" s="53">
        <f t="shared" si="2"/>
        <v>215</v>
      </c>
      <c r="F34" s="53">
        <v>1534</v>
      </c>
      <c r="G34" s="53">
        <f t="shared" si="0"/>
        <v>381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</row>
    <row r="35" spans="1:155" s="61" customFormat="1" ht="12.75">
      <c r="A35" s="377" t="s">
        <v>900</v>
      </c>
      <c r="B35" s="53">
        <v>11658</v>
      </c>
      <c r="C35" s="53">
        <v>167663</v>
      </c>
      <c r="D35" s="53">
        <v>158628</v>
      </c>
      <c r="E35" s="53">
        <f t="shared" si="2"/>
        <v>134289</v>
      </c>
      <c r="F35" s="53">
        <v>24339</v>
      </c>
      <c r="G35" s="53">
        <f t="shared" si="0"/>
        <v>20693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</row>
    <row r="36" spans="1:155" s="61" customFormat="1" ht="12.75">
      <c r="A36" s="377" t="s">
        <v>876</v>
      </c>
      <c r="B36" s="53">
        <v>1001</v>
      </c>
      <c r="C36" s="53">
        <v>27232</v>
      </c>
      <c r="D36" s="53">
        <v>23283</v>
      </c>
      <c r="E36" s="53">
        <f t="shared" si="2"/>
        <v>18240</v>
      </c>
      <c r="F36" s="53">
        <v>5043</v>
      </c>
      <c r="G36" s="53">
        <f t="shared" si="0"/>
        <v>4950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</row>
    <row r="37" spans="1:155" s="61" customFormat="1" ht="12.75">
      <c r="A37" s="377" t="s">
        <v>877</v>
      </c>
      <c r="B37" s="53">
        <v>24866</v>
      </c>
      <c r="C37" s="53">
        <v>69370</v>
      </c>
      <c r="D37" s="53">
        <v>90762</v>
      </c>
      <c r="E37" s="53">
        <f t="shared" si="2"/>
        <v>66186</v>
      </c>
      <c r="F37" s="53">
        <v>24576</v>
      </c>
      <c r="G37" s="53">
        <f t="shared" si="0"/>
        <v>3474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</row>
    <row r="38" spans="1:155" s="61" customFormat="1" ht="12.75">
      <c r="A38" s="377" t="s">
        <v>878</v>
      </c>
      <c r="B38" s="53">
        <v>8451</v>
      </c>
      <c r="C38" s="53">
        <v>48407</v>
      </c>
      <c r="D38" s="53">
        <v>42131</v>
      </c>
      <c r="E38" s="53">
        <f t="shared" si="2"/>
        <v>20233</v>
      </c>
      <c r="F38" s="53">
        <v>21898</v>
      </c>
      <c r="G38" s="53">
        <f t="shared" si="0"/>
        <v>14727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</row>
    <row r="39" spans="1:155" s="61" customFormat="1" ht="12.75">
      <c r="A39" s="377" t="s">
        <v>879</v>
      </c>
      <c r="B39" s="53">
        <v>2353</v>
      </c>
      <c r="C39" s="53">
        <v>21482</v>
      </c>
      <c r="D39" s="53">
        <v>19578</v>
      </c>
      <c r="E39" s="53">
        <f t="shared" si="2"/>
        <v>17418</v>
      </c>
      <c r="F39" s="53">
        <v>2160</v>
      </c>
      <c r="G39" s="53">
        <f t="shared" si="0"/>
        <v>4257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</row>
    <row r="40" spans="1:155" s="61" customFormat="1" ht="12.75">
      <c r="A40" s="377" t="s">
        <v>880</v>
      </c>
      <c r="B40" s="53">
        <v>9685</v>
      </c>
      <c r="C40" s="53">
        <v>47211</v>
      </c>
      <c r="D40" s="53">
        <v>51634</v>
      </c>
      <c r="E40" s="53">
        <f t="shared" si="2"/>
        <v>50023</v>
      </c>
      <c r="F40" s="53">
        <v>1611</v>
      </c>
      <c r="G40" s="53">
        <f t="shared" si="0"/>
        <v>5262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</row>
    <row r="41" spans="1:155" s="61" customFormat="1" ht="12.75">
      <c r="A41" s="377" t="s">
        <v>881</v>
      </c>
      <c r="B41" s="53">
        <v>3591</v>
      </c>
      <c r="C41" s="53">
        <v>587</v>
      </c>
      <c r="D41" s="53">
        <v>3481</v>
      </c>
      <c r="E41" s="53">
        <f t="shared" si="2"/>
        <v>2127</v>
      </c>
      <c r="F41" s="53">
        <v>1354</v>
      </c>
      <c r="G41" s="53">
        <f t="shared" si="0"/>
        <v>697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</row>
    <row r="42" spans="1:155" s="139" customFormat="1" ht="12.75">
      <c r="A42" s="684" t="s">
        <v>882</v>
      </c>
      <c r="B42" s="48">
        <f aca="true" t="shared" si="3" ref="B42:G42">SUM(B9:B41)</f>
        <v>714285</v>
      </c>
      <c r="C42" s="48">
        <f t="shared" si="3"/>
        <v>7368451</v>
      </c>
      <c r="D42" s="48">
        <f t="shared" si="3"/>
        <v>7314430</v>
      </c>
      <c r="E42" s="48">
        <f t="shared" si="3"/>
        <v>2979832</v>
      </c>
      <c r="F42" s="48">
        <f t="shared" si="3"/>
        <v>4571032</v>
      </c>
      <c r="G42" s="48">
        <f t="shared" si="3"/>
        <v>768306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</row>
    <row r="43" spans="1:155" s="61" customFormat="1" ht="12.75">
      <c r="A43" s="377"/>
      <c r="B43" s="377"/>
      <c r="C43" s="377"/>
      <c r="D43" s="62"/>
      <c r="G43" s="62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</row>
    <row r="44" spans="1:155" s="52" customFormat="1" ht="11.25">
      <c r="A44" s="354" t="s">
        <v>901</v>
      </c>
      <c r="B44" s="354"/>
      <c r="C44" s="354"/>
      <c r="D44" s="23"/>
      <c r="G44" s="23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</row>
    <row r="45" spans="1:155" s="52" customFormat="1" ht="11.25">
      <c r="A45" s="354" t="s">
        <v>902</v>
      </c>
      <c r="B45" s="354"/>
      <c r="C45" s="354"/>
      <c r="D45" s="23"/>
      <c r="G45" s="23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</row>
    <row r="46" spans="2:155" s="61" customFormat="1" ht="12.75">
      <c r="B46" s="62"/>
      <c r="C46" s="62"/>
      <c r="D46" s="62"/>
      <c r="E46" s="62"/>
      <c r="F46" s="62"/>
      <c r="G46" s="62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</row>
    <row r="47" spans="2:155" s="61" customFormat="1" ht="12.75">
      <c r="B47" s="62"/>
      <c r="C47" s="62"/>
      <c r="D47" s="62"/>
      <c r="E47" s="62"/>
      <c r="F47" s="62"/>
      <c r="G47" s="62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</row>
    <row r="48" spans="2:155" s="61" customFormat="1" ht="12.75">
      <c r="B48" s="62"/>
      <c r="C48" s="62"/>
      <c r="D48" s="62"/>
      <c r="E48" s="62"/>
      <c r="F48" s="62"/>
      <c r="G48" s="62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</row>
    <row r="49" spans="2:7" s="377" customFormat="1" ht="12.75">
      <c r="B49" s="377" t="s">
        <v>76</v>
      </c>
      <c r="G49" s="377" t="s">
        <v>77</v>
      </c>
    </row>
    <row r="50" spans="2:155" s="61" customFormat="1" ht="12.75">
      <c r="B50" s="62"/>
      <c r="C50" s="62"/>
      <c r="D50" s="62"/>
      <c r="E50" s="62"/>
      <c r="F50" s="62"/>
      <c r="G50" s="62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</row>
    <row r="51" spans="2:155" s="61" customFormat="1" ht="12.75">
      <c r="B51" s="62"/>
      <c r="C51" s="62"/>
      <c r="D51" s="62"/>
      <c r="E51" s="62"/>
      <c r="F51" s="62"/>
      <c r="G51" s="62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</row>
    <row r="52" spans="2:155" s="61" customFormat="1" ht="12.75">
      <c r="B52" s="62"/>
      <c r="C52" s="62"/>
      <c r="D52" s="62"/>
      <c r="E52" s="62"/>
      <c r="F52" s="62"/>
      <c r="G52" s="6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</row>
    <row r="53" spans="2:155" s="61" customFormat="1" ht="12.75">
      <c r="B53" s="62"/>
      <c r="C53" s="62"/>
      <c r="D53" s="62"/>
      <c r="E53" s="62"/>
      <c r="F53" s="62"/>
      <c r="G53" s="62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</row>
    <row r="54" spans="2:155" s="61" customFormat="1" ht="12.75">
      <c r="B54" s="62"/>
      <c r="C54" s="62"/>
      <c r="D54" s="62"/>
      <c r="E54" s="62"/>
      <c r="F54" s="62"/>
      <c r="G54" s="62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</row>
    <row r="55" spans="2:155" s="61" customFormat="1" ht="12.75">
      <c r="B55" s="377"/>
      <c r="C55" s="377"/>
      <c r="D55" s="377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</row>
    <row r="56" spans="2:155" s="61" customFormat="1" ht="12.75">
      <c r="B56" s="377"/>
      <c r="C56" s="377"/>
      <c r="D56" s="377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</row>
    <row r="57" spans="2:155" s="61" customFormat="1" ht="12.75">
      <c r="B57" s="377"/>
      <c r="C57" s="377"/>
      <c r="D57" s="37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</row>
    <row r="58" spans="2:155" s="61" customFormat="1" ht="12.75">
      <c r="B58" s="377"/>
      <c r="C58" s="377"/>
      <c r="D58" s="377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</row>
    <row r="59" spans="2:155" s="61" customFormat="1" ht="12.75">
      <c r="B59" s="377"/>
      <c r="C59" s="377"/>
      <c r="D59" s="377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</row>
    <row r="60" spans="2:155" s="61" customFormat="1" ht="12.75">
      <c r="B60" s="377"/>
      <c r="C60" s="377"/>
      <c r="D60" s="377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</row>
    <row r="61" spans="2:155" s="61" customFormat="1" ht="12.75">
      <c r="B61" s="377"/>
      <c r="C61" s="377"/>
      <c r="D61" s="377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</row>
    <row r="62" spans="2:155" s="61" customFormat="1" ht="12.75">
      <c r="B62" s="377"/>
      <c r="C62" s="377"/>
      <c r="D62" s="377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</row>
    <row r="63" spans="2:155" s="61" customFormat="1" ht="12.75">
      <c r="B63" s="377"/>
      <c r="C63" s="377"/>
      <c r="D63" s="377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</row>
    <row r="64" spans="2:155" s="61" customFormat="1" ht="12.75">
      <c r="B64" s="377"/>
      <c r="C64" s="377"/>
      <c r="D64" s="377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</row>
    <row r="65" spans="2:155" s="61" customFormat="1" ht="12.75">
      <c r="B65" s="377"/>
      <c r="C65" s="377"/>
      <c r="D65" s="377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</row>
    <row r="66" spans="2:155" s="61" customFormat="1" ht="12.75">
      <c r="B66" s="377"/>
      <c r="C66" s="377"/>
      <c r="D66" s="377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</row>
    <row r="67" spans="2:155" s="61" customFormat="1" ht="12.75">
      <c r="B67" s="377"/>
      <c r="C67" s="377"/>
      <c r="D67" s="37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</row>
    <row r="68" spans="2:155" s="61" customFormat="1" ht="12.75">
      <c r="B68" s="377"/>
      <c r="C68" s="377"/>
      <c r="D68" s="377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</row>
    <row r="69" spans="2:155" s="61" customFormat="1" ht="12.75">
      <c r="B69" s="377"/>
      <c r="C69" s="377"/>
      <c r="D69" s="377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</row>
    <row r="70" spans="2:155" s="61" customFormat="1" ht="12.75">
      <c r="B70" s="377"/>
      <c r="C70" s="377"/>
      <c r="D70" s="377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</row>
    <row r="71" spans="2:155" s="61" customFormat="1" ht="12.75">
      <c r="B71" s="377"/>
      <c r="C71" s="377"/>
      <c r="D71" s="377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</row>
    <row r="72" spans="2:155" s="61" customFormat="1" ht="12.75">
      <c r="B72" s="377"/>
      <c r="C72" s="377"/>
      <c r="D72" s="377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</row>
    <row r="73" spans="2:155" s="61" customFormat="1" ht="12.75">
      <c r="B73" s="377"/>
      <c r="C73" s="377"/>
      <c r="D73" s="377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</row>
    <row r="74" spans="2:155" s="61" customFormat="1" ht="12.75">
      <c r="B74" s="377"/>
      <c r="C74" s="377"/>
      <c r="D74" s="377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</row>
    <row r="75" spans="2:155" s="61" customFormat="1" ht="12.75">
      <c r="B75" s="377"/>
      <c r="C75" s="377"/>
      <c r="D75" s="377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</row>
    <row r="76" spans="2:155" s="61" customFormat="1" ht="12.75">
      <c r="B76" s="377"/>
      <c r="C76" s="377"/>
      <c r="D76" s="377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</row>
    <row r="77" spans="2:7" ht="12.75">
      <c r="B77" s="694"/>
      <c r="C77" s="694"/>
      <c r="D77" s="690"/>
      <c r="E77" s="31"/>
      <c r="F77" s="31"/>
      <c r="G77" s="690"/>
    </row>
    <row r="78" spans="2:7" ht="12.75">
      <c r="B78" s="694"/>
      <c r="C78" s="694"/>
      <c r="D78" s="690"/>
      <c r="E78" s="31"/>
      <c r="F78" s="31"/>
      <c r="G78" s="690"/>
    </row>
    <row r="79" spans="2:7" ht="12.75">
      <c r="B79" s="694"/>
      <c r="C79" s="694"/>
      <c r="D79" s="690"/>
      <c r="E79" s="31"/>
      <c r="F79" s="31"/>
      <c r="G79" s="690"/>
    </row>
    <row r="80" spans="2:7" ht="12.75">
      <c r="B80" s="694"/>
      <c r="C80" s="694"/>
      <c r="D80" s="690"/>
      <c r="E80" s="31"/>
      <c r="F80" s="31"/>
      <c r="G80" s="690"/>
    </row>
    <row r="81" spans="2:7" ht="12.75">
      <c r="B81" s="694"/>
      <c r="C81" s="694"/>
      <c r="D81" s="690"/>
      <c r="E81" s="31"/>
      <c r="F81" s="31"/>
      <c r="G81" s="690"/>
    </row>
    <row r="82" spans="2:7" ht="12.75">
      <c r="B82" s="694"/>
      <c r="C82" s="694"/>
      <c r="D82" s="690"/>
      <c r="E82" s="31"/>
      <c r="F82" s="31"/>
      <c r="G82" s="690"/>
    </row>
    <row r="83" spans="2:7" ht="12.75">
      <c r="B83" s="694"/>
      <c r="C83" s="694"/>
      <c r="D83" s="690"/>
      <c r="E83" s="31"/>
      <c r="F83" s="31"/>
      <c r="G83" s="690"/>
    </row>
    <row r="84" spans="2:7" ht="12.75">
      <c r="B84" s="694"/>
      <c r="C84" s="694"/>
      <c r="D84" s="690"/>
      <c r="E84" s="31"/>
      <c r="F84" s="31"/>
      <c r="G84" s="690"/>
    </row>
    <row r="85" spans="2:7" ht="12.75">
      <c r="B85" s="694"/>
      <c r="C85" s="694"/>
      <c r="D85" s="690"/>
      <c r="E85" s="31"/>
      <c r="F85" s="31"/>
      <c r="G85" s="690"/>
    </row>
    <row r="86" spans="2:6" ht="12.75">
      <c r="B86" s="694"/>
      <c r="C86" s="694"/>
      <c r="D86" s="690"/>
      <c r="E86" s="31"/>
      <c r="F86" s="31"/>
    </row>
    <row r="87" spans="2:6" ht="12.75">
      <c r="B87" s="694"/>
      <c r="C87" s="694"/>
      <c r="D87" s="690"/>
      <c r="E87" s="31"/>
      <c r="F87" s="31"/>
    </row>
    <row r="88" spans="2:3" ht="12.75">
      <c r="B88" s="694"/>
      <c r="C88" s="695"/>
    </row>
    <row r="89" spans="2:3" ht="12.75">
      <c r="B89" s="694"/>
      <c r="C89" s="695"/>
    </row>
    <row r="90" spans="2:3" ht="12.75">
      <c r="B90" s="694"/>
      <c r="C90" s="695"/>
    </row>
    <row r="91" spans="2:3" ht="12.75">
      <c r="B91" s="694"/>
      <c r="C91" s="695"/>
    </row>
    <row r="92" spans="2:3" ht="12.75">
      <c r="B92" s="694"/>
      <c r="C92" s="695"/>
    </row>
    <row r="93" spans="2:3" ht="12.75">
      <c r="B93" s="3"/>
      <c r="C93" s="695"/>
    </row>
    <row r="94" ht="12.75">
      <c r="C94" s="695"/>
    </row>
    <row r="95" ht="12.75">
      <c r="C95" s="695"/>
    </row>
    <row r="96" ht="12.75">
      <c r="C96" s="695"/>
    </row>
    <row r="97" ht="12.75">
      <c r="C97" s="695"/>
    </row>
    <row r="98" ht="12.75">
      <c r="C98" s="695"/>
    </row>
    <row r="99" ht="12.75">
      <c r="C99" s="69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62">
      <selection activeCell="B71" sqref="B71"/>
    </sheetView>
  </sheetViews>
  <sheetFormatPr defaultColWidth="9.140625" defaultRowHeight="12.75"/>
  <cols>
    <col min="1" max="1" width="31.8515625" style="0" customWidth="1"/>
    <col min="2" max="2" width="16.00390625" style="0" customWidth="1"/>
    <col min="3" max="3" width="14.8515625" style="0" customWidth="1"/>
    <col min="4" max="4" width="14.421875" style="0" customWidth="1"/>
    <col min="5" max="5" width="13.140625" style="0" customWidth="1"/>
    <col min="6" max="6" width="12.421875" style="0" customWidth="1"/>
    <col min="7" max="7" width="11.57421875" style="0" customWidth="1"/>
    <col min="8" max="8" width="11.00390625" style="0" customWidth="1"/>
  </cols>
  <sheetData>
    <row r="1" spans="3:7" ht="15">
      <c r="C1" s="35" t="s">
        <v>1840</v>
      </c>
      <c r="E1" s="35"/>
      <c r="F1" s="35"/>
      <c r="G1" s="36"/>
    </row>
    <row r="2" spans="1:8" ht="15">
      <c r="A2" s="37"/>
      <c r="B2" s="37"/>
      <c r="C2" s="37"/>
      <c r="D2" s="37"/>
      <c r="E2" s="37"/>
      <c r="F2" s="37"/>
      <c r="G2" s="36"/>
      <c r="H2" t="s">
        <v>1841</v>
      </c>
    </row>
    <row r="3" spans="1:8" ht="12.75">
      <c r="A3" s="38"/>
      <c r="B3" s="38"/>
      <c r="C3" s="38"/>
      <c r="D3" s="38"/>
      <c r="E3" s="699" t="s">
        <v>1842</v>
      </c>
      <c r="F3" s="700"/>
      <c r="G3" s="700"/>
      <c r="H3" s="701"/>
    </row>
    <row r="4" spans="1:8" ht="33.75">
      <c r="A4" s="40" t="s">
        <v>1806</v>
      </c>
      <c r="B4" s="40" t="s">
        <v>1807</v>
      </c>
      <c r="C4" s="40" t="s">
        <v>1808</v>
      </c>
      <c r="D4" s="40" t="s">
        <v>1809</v>
      </c>
      <c r="E4" s="40" t="s">
        <v>1843</v>
      </c>
      <c r="F4" s="41" t="s">
        <v>1844</v>
      </c>
      <c r="G4" s="40" t="s">
        <v>1845</v>
      </c>
      <c r="H4" s="40" t="s">
        <v>1846</v>
      </c>
    </row>
    <row r="5" spans="1:8" ht="12.75">
      <c r="A5" s="40">
        <v>1</v>
      </c>
      <c r="B5" s="40">
        <v>2</v>
      </c>
      <c r="C5" s="40">
        <v>3</v>
      </c>
      <c r="D5" s="40">
        <v>4</v>
      </c>
      <c r="E5" s="40">
        <v>5</v>
      </c>
      <c r="F5" s="42">
        <v>6</v>
      </c>
      <c r="G5" s="40">
        <v>7</v>
      </c>
      <c r="H5" s="43">
        <v>8</v>
      </c>
    </row>
    <row r="6" spans="1:8" ht="12.75">
      <c r="A6" s="44"/>
      <c r="B6" s="44"/>
      <c r="C6" s="44"/>
      <c r="D6" s="44"/>
      <c r="E6" s="44"/>
      <c r="F6" s="45"/>
      <c r="G6" s="44"/>
      <c r="H6" s="46"/>
    </row>
    <row r="7" spans="1:8" ht="12.75">
      <c r="A7" s="47" t="s">
        <v>1847</v>
      </c>
      <c r="B7" s="48">
        <v>1577397645</v>
      </c>
      <c r="C7" s="48">
        <v>1604174360</v>
      </c>
      <c r="D7" s="48">
        <v>1589185849.23</v>
      </c>
      <c r="E7" s="48">
        <v>636051485.23</v>
      </c>
      <c r="F7" s="49">
        <v>654221743</v>
      </c>
      <c r="G7" s="49">
        <v>264904023</v>
      </c>
      <c r="H7" s="49">
        <v>34008598</v>
      </c>
    </row>
    <row r="8" spans="1:8" ht="12.75">
      <c r="A8" s="50" t="s">
        <v>1811</v>
      </c>
      <c r="B8" s="51">
        <v>1304669470</v>
      </c>
      <c r="C8" s="51">
        <v>1320277209</v>
      </c>
      <c r="D8" s="48">
        <v>1335315134.71</v>
      </c>
      <c r="E8" s="51">
        <v>532087648.71</v>
      </c>
      <c r="F8" s="49">
        <v>581681838</v>
      </c>
      <c r="G8" s="49">
        <v>219133859</v>
      </c>
      <c r="H8" s="49">
        <v>2411789</v>
      </c>
    </row>
    <row r="9" spans="1:8" ht="12.75">
      <c r="A9" s="52" t="s">
        <v>1848</v>
      </c>
      <c r="B9" s="23">
        <v>219620845</v>
      </c>
      <c r="C9" s="23">
        <v>243425600</v>
      </c>
      <c r="D9" s="53">
        <v>239772518.8</v>
      </c>
      <c r="E9" s="23">
        <v>71076.8</v>
      </c>
      <c r="F9" s="54">
        <v>68255123</v>
      </c>
      <c r="G9" s="54">
        <v>171446319</v>
      </c>
      <c r="H9" s="55"/>
    </row>
    <row r="10" spans="1:8" ht="12.75">
      <c r="A10" s="52" t="s">
        <v>1849</v>
      </c>
      <c r="B10" s="23">
        <v>92364655</v>
      </c>
      <c r="C10" s="23">
        <v>85300000</v>
      </c>
      <c r="D10" s="53">
        <v>92211405.2</v>
      </c>
      <c r="E10" s="23">
        <v>92211405.2</v>
      </c>
      <c r="F10" s="54"/>
      <c r="G10" s="54"/>
      <c r="H10" s="55"/>
    </row>
    <row r="11" spans="1:8" ht="12.75">
      <c r="A11" s="52" t="s">
        <v>1850</v>
      </c>
      <c r="B11" s="23">
        <v>427425836</v>
      </c>
      <c r="C11" s="23">
        <v>445682077</v>
      </c>
      <c r="D11" s="53">
        <v>452622033</v>
      </c>
      <c r="E11" s="56"/>
      <c r="F11" s="54">
        <v>452622033</v>
      </c>
      <c r="G11" s="54"/>
      <c r="H11" s="55"/>
    </row>
    <row r="12" spans="1:8" ht="12.75">
      <c r="A12" s="52" t="s">
        <v>1851</v>
      </c>
      <c r="B12" s="23">
        <v>18128771</v>
      </c>
      <c r="C12" s="23">
        <v>20543418</v>
      </c>
      <c r="D12" s="53">
        <v>20998263.99</v>
      </c>
      <c r="E12" s="23">
        <v>701911.99</v>
      </c>
      <c r="F12" s="54"/>
      <c r="G12" s="54">
        <v>20296352</v>
      </c>
      <c r="H12" s="55"/>
    </row>
    <row r="13" spans="1:8" ht="12.75">
      <c r="A13" s="52" t="s">
        <v>1852</v>
      </c>
      <c r="B13" s="23">
        <v>27373032</v>
      </c>
      <c r="C13" s="23">
        <v>23136007</v>
      </c>
      <c r="D13" s="53">
        <v>24460557</v>
      </c>
      <c r="E13" s="56"/>
      <c r="F13" s="54"/>
      <c r="G13" s="54">
        <v>24460557</v>
      </c>
      <c r="H13" s="55"/>
    </row>
    <row r="14" spans="1:8" ht="12.75">
      <c r="A14" s="52" t="s">
        <v>1853</v>
      </c>
      <c r="B14" s="23">
        <v>2864841</v>
      </c>
      <c r="C14" s="23">
        <v>2002379</v>
      </c>
      <c r="D14" s="53">
        <v>1845305</v>
      </c>
      <c r="E14" s="56"/>
      <c r="F14" s="54"/>
      <c r="G14" s="54">
        <v>1845305</v>
      </c>
      <c r="H14" s="55"/>
    </row>
    <row r="15" spans="1:8" ht="12.75">
      <c r="A15" s="52" t="s">
        <v>1854</v>
      </c>
      <c r="B15" s="23">
        <v>316300846</v>
      </c>
      <c r="C15" s="23">
        <v>307331592</v>
      </c>
      <c r="D15" s="53">
        <v>316206224.74</v>
      </c>
      <c r="E15" s="23">
        <v>316206224.74</v>
      </c>
      <c r="F15" s="54"/>
      <c r="G15" s="54"/>
      <c r="H15" s="55"/>
    </row>
    <row r="16" spans="1:8" ht="12.75">
      <c r="A16" s="52" t="s">
        <v>1855</v>
      </c>
      <c r="B16" s="23">
        <v>169391000</v>
      </c>
      <c r="C16" s="23">
        <v>162000000</v>
      </c>
      <c r="D16" s="53">
        <v>155102887.01999998</v>
      </c>
      <c r="E16" s="23">
        <v>105582505.02</v>
      </c>
      <c r="F16" s="54">
        <v>49520382</v>
      </c>
      <c r="G16" s="54"/>
      <c r="H16" s="55"/>
    </row>
    <row r="17" spans="1:8" ht="12.75">
      <c r="A17" s="52" t="s">
        <v>1856</v>
      </c>
      <c r="B17" s="23">
        <v>10748978</v>
      </c>
      <c r="C17" s="23">
        <v>10895508</v>
      </c>
      <c r="D17" s="53">
        <v>10677890.83</v>
      </c>
      <c r="E17" s="23">
        <v>1197635.83</v>
      </c>
      <c r="F17" s="54">
        <v>7068466</v>
      </c>
      <c r="G17" s="54"/>
      <c r="H17" s="54">
        <v>2411789</v>
      </c>
    </row>
    <row r="18" spans="1:8" ht="12" customHeight="1">
      <c r="A18" s="22" t="s">
        <v>1857</v>
      </c>
      <c r="B18" s="23">
        <v>697429</v>
      </c>
      <c r="C18" s="23">
        <v>5045628</v>
      </c>
      <c r="D18" s="53">
        <v>5345340</v>
      </c>
      <c r="E18" s="56">
        <v>44180</v>
      </c>
      <c r="F18" s="54">
        <v>4215834</v>
      </c>
      <c r="G18" s="54">
        <v>1085326</v>
      </c>
      <c r="H18" s="55"/>
    </row>
    <row r="19" spans="1:8" ht="12.75">
      <c r="A19" s="52" t="s">
        <v>1858</v>
      </c>
      <c r="B19" s="23">
        <v>19753237</v>
      </c>
      <c r="C19" s="23">
        <v>14915000</v>
      </c>
      <c r="D19" s="53">
        <v>16072709.13</v>
      </c>
      <c r="E19" s="23">
        <v>16072709.13</v>
      </c>
      <c r="F19" s="54"/>
      <c r="G19" s="54"/>
      <c r="H19" s="55"/>
    </row>
    <row r="20" spans="1:8" ht="12.75">
      <c r="A20" s="52"/>
      <c r="B20" s="23"/>
      <c r="C20" s="23"/>
      <c r="D20" s="53"/>
      <c r="E20" s="7"/>
      <c r="F20" s="54"/>
      <c r="G20" s="54"/>
      <c r="H20" s="55"/>
    </row>
    <row r="21" spans="1:8" ht="12.75">
      <c r="A21" s="50" t="s">
        <v>1812</v>
      </c>
      <c r="B21" s="51">
        <v>158594755</v>
      </c>
      <c r="C21" s="51">
        <v>131937654</v>
      </c>
      <c r="D21" s="48">
        <v>126715436.52</v>
      </c>
      <c r="E21" s="51">
        <v>41556481.519999996</v>
      </c>
      <c r="F21" s="49">
        <v>43855668</v>
      </c>
      <c r="G21" s="49">
        <v>17860953</v>
      </c>
      <c r="H21" s="49">
        <v>23442335</v>
      </c>
    </row>
    <row r="22" spans="1:8" ht="12.75" customHeight="1">
      <c r="A22" s="22" t="s">
        <v>1859</v>
      </c>
      <c r="B22" s="23">
        <v>14312530</v>
      </c>
      <c r="C22" s="23">
        <v>15314619</v>
      </c>
      <c r="D22" s="23">
        <v>19946638</v>
      </c>
      <c r="E22" s="23">
        <v>16964285</v>
      </c>
      <c r="F22" s="54">
        <v>2639160</v>
      </c>
      <c r="G22" s="54">
        <v>343193</v>
      </c>
      <c r="H22" s="55"/>
    </row>
    <row r="23" spans="1:8" ht="12" customHeight="1">
      <c r="A23" s="22" t="s">
        <v>1860</v>
      </c>
      <c r="B23" s="23">
        <v>29820136</v>
      </c>
      <c r="C23" s="23">
        <v>26912519</v>
      </c>
      <c r="D23" s="23">
        <v>26612748</v>
      </c>
      <c r="E23" s="23">
        <v>12071945</v>
      </c>
      <c r="F23" s="54">
        <v>11391206</v>
      </c>
      <c r="G23" s="54">
        <v>3149597</v>
      </c>
      <c r="H23" s="55"/>
    </row>
    <row r="24" spans="1:8" ht="12.75">
      <c r="A24" s="52" t="s">
        <v>1861</v>
      </c>
      <c r="B24" s="23">
        <v>5643324</v>
      </c>
      <c r="C24" s="23">
        <v>4836064</v>
      </c>
      <c r="D24" s="23">
        <v>6716670.93</v>
      </c>
      <c r="E24" s="23">
        <v>5676829.93</v>
      </c>
      <c r="F24" s="54">
        <v>760583</v>
      </c>
      <c r="G24" s="54">
        <v>279258</v>
      </c>
      <c r="H24" s="57"/>
    </row>
    <row r="25" spans="1:8" ht="12.75">
      <c r="A25" s="52" t="s">
        <v>1862</v>
      </c>
      <c r="B25" s="23">
        <v>65248648</v>
      </c>
      <c r="C25" s="23">
        <v>60711852</v>
      </c>
      <c r="D25" s="23">
        <v>52005517.26</v>
      </c>
      <c r="E25" s="23">
        <v>2529053.26</v>
      </c>
      <c r="F25" s="54">
        <v>21388748</v>
      </c>
      <c r="G25" s="54">
        <v>13389042</v>
      </c>
      <c r="H25" s="23">
        <v>14698674</v>
      </c>
    </row>
    <row r="26" spans="1:8" ht="28.5" customHeight="1">
      <c r="A26" s="22" t="s">
        <v>1863</v>
      </c>
      <c r="B26" s="23">
        <v>43513725</v>
      </c>
      <c r="C26" s="23">
        <v>24088439</v>
      </c>
      <c r="D26" s="23">
        <v>21362241.33</v>
      </c>
      <c r="E26" s="23">
        <v>4314369.33</v>
      </c>
      <c r="F26" s="54">
        <v>7675971</v>
      </c>
      <c r="G26" s="54">
        <v>628240</v>
      </c>
      <c r="H26" s="56">
        <v>8743661</v>
      </c>
    </row>
    <row r="27" spans="1:8" ht="13.5" customHeight="1">
      <c r="A27" s="22" t="s">
        <v>1864</v>
      </c>
      <c r="B27" s="23">
        <v>56392</v>
      </c>
      <c r="C27" s="23">
        <v>74161</v>
      </c>
      <c r="D27" s="23">
        <v>71623</v>
      </c>
      <c r="E27" s="56"/>
      <c r="F27" s="54"/>
      <c r="G27" s="54">
        <v>71623</v>
      </c>
      <c r="H27" s="58"/>
    </row>
    <row r="28" spans="1:8" ht="15" customHeight="1">
      <c r="A28" s="59" t="s">
        <v>1815</v>
      </c>
      <c r="B28" s="51">
        <v>15383014</v>
      </c>
      <c r="C28" s="51">
        <v>22765460</v>
      </c>
      <c r="D28" s="48">
        <v>22544902</v>
      </c>
      <c r="E28" s="51"/>
      <c r="F28" s="49">
        <v>15176451</v>
      </c>
      <c r="G28" s="60"/>
      <c r="H28" s="48">
        <v>7368451</v>
      </c>
    </row>
    <row r="29" spans="1:8" ht="40.5" customHeight="1">
      <c r="A29" s="59" t="s">
        <v>1865</v>
      </c>
      <c r="B29" s="51">
        <v>98322026</v>
      </c>
      <c r="C29" s="51">
        <v>129194037</v>
      </c>
      <c r="D29" s="48">
        <v>103051437</v>
      </c>
      <c r="E29" s="51">
        <v>62407354</v>
      </c>
      <c r="F29" s="49">
        <v>13507786</v>
      </c>
      <c r="G29" s="60">
        <v>26350274</v>
      </c>
      <c r="H29" s="48">
        <v>786023</v>
      </c>
    </row>
    <row r="30" spans="1:8" ht="25.5" customHeight="1">
      <c r="A30" s="59" t="s">
        <v>1866</v>
      </c>
      <c r="B30" s="51">
        <v>428380</v>
      </c>
      <c r="C30" s="51"/>
      <c r="D30" s="48">
        <v>1558937</v>
      </c>
      <c r="E30" s="51"/>
      <c r="F30" s="49"/>
      <c r="G30" s="60">
        <v>1558937</v>
      </c>
      <c r="H30" s="53"/>
    </row>
    <row r="31" spans="1:8" ht="12.75">
      <c r="A31" s="52"/>
      <c r="B31" s="23"/>
      <c r="C31" s="23"/>
      <c r="D31" s="23"/>
      <c r="E31" s="23"/>
      <c r="F31" s="45"/>
      <c r="G31" s="52"/>
      <c r="H31" s="52"/>
    </row>
    <row r="32" spans="1:8" ht="12.75">
      <c r="A32" s="52"/>
      <c r="B32" s="7"/>
      <c r="C32" s="7"/>
      <c r="D32" s="7"/>
      <c r="E32" s="7"/>
      <c r="F32" s="7"/>
      <c r="G32" s="52"/>
      <c r="H32" s="57"/>
    </row>
    <row r="33" spans="1:8" ht="45">
      <c r="A33" s="63" t="s">
        <v>1867</v>
      </c>
      <c r="B33" s="64">
        <v>1572262401</v>
      </c>
      <c r="C33" s="64">
        <v>1809905901</v>
      </c>
      <c r="D33" s="64">
        <v>1745115876</v>
      </c>
      <c r="E33" s="64">
        <v>533862621</v>
      </c>
      <c r="F33" s="64">
        <v>783352688</v>
      </c>
      <c r="G33" s="64">
        <v>378172296</v>
      </c>
      <c r="H33" s="64">
        <v>49728271</v>
      </c>
    </row>
    <row r="34" spans="1:8" ht="12.75">
      <c r="A34" s="65" t="s">
        <v>1868</v>
      </c>
      <c r="B34" s="66">
        <v>142770220</v>
      </c>
      <c r="C34" s="66">
        <v>138860086</v>
      </c>
      <c r="D34" s="66">
        <v>134591098</v>
      </c>
      <c r="E34" s="66">
        <v>79934697</v>
      </c>
      <c r="F34" s="66">
        <v>487677</v>
      </c>
      <c r="G34" s="66">
        <v>45764079</v>
      </c>
      <c r="H34" s="66">
        <v>8404645</v>
      </c>
    </row>
    <row r="35" spans="1:8" ht="12.75">
      <c r="A35" s="65" t="s">
        <v>1869</v>
      </c>
      <c r="B35" s="66">
        <v>37196798</v>
      </c>
      <c r="C35" s="66">
        <v>38282456</v>
      </c>
      <c r="D35" s="66">
        <v>37789762</v>
      </c>
      <c r="E35" s="66">
        <v>37469170</v>
      </c>
      <c r="F35" s="66">
        <v>176944</v>
      </c>
      <c r="G35" s="66">
        <v>143648</v>
      </c>
      <c r="H35" s="7"/>
    </row>
    <row r="36" spans="1:8" ht="22.5">
      <c r="A36" s="65" t="s">
        <v>1870</v>
      </c>
      <c r="B36" s="66">
        <v>91929729</v>
      </c>
      <c r="C36" s="66">
        <v>118218430</v>
      </c>
      <c r="D36" s="66">
        <v>116924903</v>
      </c>
      <c r="E36" s="66">
        <v>110261047</v>
      </c>
      <c r="F36" s="66">
        <v>765745</v>
      </c>
      <c r="G36" s="66">
        <v>5877015</v>
      </c>
      <c r="H36" s="66">
        <v>21096</v>
      </c>
    </row>
    <row r="37" spans="1:8" ht="12.75">
      <c r="A37" s="65" t="s">
        <v>1871</v>
      </c>
      <c r="B37" s="66">
        <v>246526066</v>
      </c>
      <c r="C37" s="66">
        <v>264539636</v>
      </c>
      <c r="D37" s="66">
        <v>262715601</v>
      </c>
      <c r="E37" s="66">
        <v>73435635</v>
      </c>
      <c r="F37" s="66">
        <v>5128821</v>
      </c>
      <c r="G37" s="66">
        <v>183002915</v>
      </c>
      <c r="H37" s="66">
        <v>1148230</v>
      </c>
    </row>
    <row r="38" spans="1:8" ht="12.75">
      <c r="A38" s="65" t="s">
        <v>1872</v>
      </c>
      <c r="B38" s="66">
        <v>148489459</v>
      </c>
      <c r="C38" s="66">
        <v>161586745</v>
      </c>
      <c r="D38" s="66">
        <v>159561458</v>
      </c>
      <c r="E38" s="66">
        <v>14064907</v>
      </c>
      <c r="F38" s="66">
        <v>138677769</v>
      </c>
      <c r="G38" s="66">
        <v>6737439</v>
      </c>
      <c r="H38" s="66">
        <v>81343</v>
      </c>
    </row>
    <row r="39" spans="1:8" ht="22.5">
      <c r="A39" s="65" t="s">
        <v>1873</v>
      </c>
      <c r="B39" s="66">
        <v>541059331</v>
      </c>
      <c r="C39" s="66">
        <v>632578913</v>
      </c>
      <c r="D39" s="66">
        <v>626818640</v>
      </c>
      <c r="E39" s="66">
        <v>77084390</v>
      </c>
      <c r="F39" s="66">
        <v>516991571</v>
      </c>
      <c r="G39" s="66">
        <v>32372654</v>
      </c>
      <c r="H39" s="66">
        <v>370025</v>
      </c>
    </row>
    <row r="40" spans="1:8" ht="22.5">
      <c r="A40" s="65" t="s">
        <v>1874</v>
      </c>
      <c r="B40" s="66">
        <v>86764182</v>
      </c>
      <c r="C40" s="66">
        <v>70782954</v>
      </c>
      <c r="D40" s="66">
        <v>79338353</v>
      </c>
      <c r="E40" s="66">
        <v>4199190</v>
      </c>
      <c r="F40" s="66">
        <v>8747900</v>
      </c>
      <c r="G40" s="66">
        <v>60219122</v>
      </c>
      <c r="H40" s="66">
        <v>6172141</v>
      </c>
    </row>
    <row r="41" spans="1:8" ht="12.75">
      <c r="A41" s="65" t="s">
        <v>1875</v>
      </c>
      <c r="B41" s="66">
        <v>43858950</v>
      </c>
      <c r="C41" s="66">
        <v>48687271</v>
      </c>
      <c r="D41" s="66">
        <v>51343321</v>
      </c>
      <c r="E41" s="66">
        <v>20515584</v>
      </c>
      <c r="F41" s="66">
        <v>5408358</v>
      </c>
      <c r="G41" s="66">
        <v>24774453</v>
      </c>
      <c r="H41" s="66">
        <v>644926</v>
      </c>
    </row>
    <row r="42" spans="1:8" ht="22.5">
      <c r="A42" s="65" t="s">
        <v>1876</v>
      </c>
      <c r="B42" s="66">
        <v>5246232</v>
      </c>
      <c r="C42" s="66">
        <v>3252872</v>
      </c>
      <c r="D42" s="66">
        <v>2663393</v>
      </c>
      <c r="E42" s="66">
        <v>169047</v>
      </c>
      <c r="F42" s="66"/>
      <c r="G42" s="66">
        <v>2494346</v>
      </c>
      <c r="H42" s="66"/>
    </row>
    <row r="43" spans="1:8" ht="22.5">
      <c r="A43" s="65" t="s">
        <v>1877</v>
      </c>
      <c r="B43" s="66">
        <v>72099955</v>
      </c>
      <c r="C43" s="66">
        <v>83889932</v>
      </c>
      <c r="D43" s="66">
        <v>82800304</v>
      </c>
      <c r="E43" s="66">
        <v>55345222</v>
      </c>
      <c r="F43" s="66">
        <v>27045467</v>
      </c>
      <c r="G43" s="66">
        <v>409615</v>
      </c>
      <c r="H43" s="66"/>
    </row>
    <row r="44" spans="1:8" ht="22.5">
      <c r="A44" s="65" t="s">
        <v>1878</v>
      </c>
      <c r="B44" s="66">
        <v>698900</v>
      </c>
      <c r="C44" s="66">
        <v>1429474</v>
      </c>
      <c r="D44" s="66">
        <v>1347454</v>
      </c>
      <c r="E44" s="66">
        <v>776015</v>
      </c>
      <c r="F44" s="66"/>
      <c r="G44" s="66">
        <v>391813</v>
      </c>
      <c r="H44" s="66">
        <v>179626</v>
      </c>
    </row>
    <row r="45" spans="1:8" ht="12.75">
      <c r="A45" s="65" t="s">
        <v>1879</v>
      </c>
      <c r="B45" s="66">
        <v>91507154</v>
      </c>
      <c r="C45" s="66">
        <v>137280826</v>
      </c>
      <c r="D45" s="66">
        <v>105977284</v>
      </c>
      <c r="E45" s="66">
        <v>8084751</v>
      </c>
      <c r="F45" s="66">
        <v>69773530</v>
      </c>
      <c r="G45" s="66">
        <v>11422974</v>
      </c>
      <c r="H45" s="66">
        <v>16696029</v>
      </c>
    </row>
    <row r="46" spans="1:8" ht="12.75">
      <c r="A46" s="65" t="s">
        <v>1880</v>
      </c>
      <c r="B46" s="66">
        <v>15404325</v>
      </c>
      <c r="C46" s="7">
        <v>35919052</v>
      </c>
      <c r="D46" s="66">
        <v>30542614</v>
      </c>
      <c r="E46" s="66">
        <v>18896884</v>
      </c>
      <c r="F46" s="66">
        <v>10148906</v>
      </c>
      <c r="G46" s="66">
        <v>860614</v>
      </c>
      <c r="H46" s="66">
        <v>636210</v>
      </c>
    </row>
    <row r="47" spans="1:8" ht="22.5">
      <c r="A47" s="65" t="s">
        <v>1881</v>
      </c>
      <c r="B47" s="66">
        <v>48711100</v>
      </c>
      <c r="C47" s="66">
        <v>74597254</v>
      </c>
      <c r="D47" s="66">
        <v>52701691</v>
      </c>
      <c r="E47" s="66">
        <v>33626082</v>
      </c>
      <c r="F47" s="66"/>
      <c r="G47" s="66">
        <v>3701609</v>
      </c>
      <c r="H47" s="66">
        <v>15374000</v>
      </c>
    </row>
    <row r="48" spans="1:8" ht="12.75">
      <c r="A48" s="65"/>
      <c r="B48" s="66"/>
      <c r="C48" s="66"/>
      <c r="D48" s="66"/>
      <c r="E48" s="66"/>
      <c r="F48" s="66"/>
      <c r="G48" s="66"/>
      <c r="H48" s="66"/>
    </row>
    <row r="49" spans="1:8" ht="12.75">
      <c r="A49" s="65"/>
      <c r="B49" s="66"/>
      <c r="C49" s="66"/>
      <c r="D49" s="66"/>
      <c r="E49" s="66"/>
      <c r="F49" s="66"/>
      <c r="G49" s="66"/>
      <c r="H49" s="66"/>
    </row>
    <row r="52" spans="1:8" ht="60">
      <c r="A52" s="63" t="s">
        <v>1882</v>
      </c>
      <c r="B52" s="64">
        <v>1572262401</v>
      </c>
      <c r="C52" s="64">
        <v>1809905901</v>
      </c>
      <c r="D52" s="64">
        <v>1745115876</v>
      </c>
      <c r="E52" s="64">
        <v>533862621</v>
      </c>
      <c r="F52" s="64">
        <v>783352688</v>
      </c>
      <c r="G52" s="64">
        <v>378172296</v>
      </c>
      <c r="H52" s="64">
        <v>49728271</v>
      </c>
    </row>
    <row r="53" spans="1:8" ht="12.75">
      <c r="A53" s="67" t="s">
        <v>1883</v>
      </c>
      <c r="B53" s="68">
        <v>1567099847</v>
      </c>
      <c r="C53" s="68">
        <v>1781744278</v>
      </c>
      <c r="D53" s="68">
        <v>1732636831</v>
      </c>
      <c r="E53" s="68">
        <v>528148885</v>
      </c>
      <c r="F53" s="68">
        <v>780177200</v>
      </c>
      <c r="G53" s="68">
        <v>377189361</v>
      </c>
      <c r="H53" s="68">
        <v>47121385</v>
      </c>
    </row>
    <row r="54" spans="1:8" ht="12.75">
      <c r="A54" s="69" t="s">
        <v>1817</v>
      </c>
      <c r="B54" s="70">
        <v>1420073276</v>
      </c>
      <c r="C54" s="70">
        <v>1622921010</v>
      </c>
      <c r="D54" s="70">
        <v>1554977810</v>
      </c>
      <c r="E54" s="70">
        <v>475169103</v>
      </c>
      <c r="F54" s="70">
        <v>730057379</v>
      </c>
      <c r="G54" s="70">
        <v>315301939</v>
      </c>
      <c r="H54" s="70">
        <v>34449389</v>
      </c>
    </row>
    <row r="55" spans="1:8" ht="12.75">
      <c r="A55" s="71" t="s">
        <v>1884</v>
      </c>
      <c r="B55" s="72">
        <v>678781256</v>
      </c>
      <c r="C55" s="72">
        <v>736380089</v>
      </c>
      <c r="D55" s="72">
        <v>700342978</v>
      </c>
      <c r="E55" s="72">
        <v>313726761</v>
      </c>
      <c r="F55" s="72">
        <v>77350433</v>
      </c>
      <c r="G55" s="72">
        <v>284001449</v>
      </c>
      <c r="H55" s="72">
        <v>25264335</v>
      </c>
    </row>
    <row r="56" spans="1:8" ht="12.75">
      <c r="A56" s="65" t="s">
        <v>1885</v>
      </c>
      <c r="B56" s="72"/>
      <c r="C56" s="66">
        <v>12323098</v>
      </c>
      <c r="D56" s="66">
        <v>11728131</v>
      </c>
      <c r="E56" s="66">
        <v>6698649</v>
      </c>
      <c r="F56" s="66">
        <v>3540594</v>
      </c>
      <c r="G56" s="66">
        <v>1479402</v>
      </c>
      <c r="H56" s="66">
        <v>9486</v>
      </c>
    </row>
    <row r="57" spans="1:8" ht="12.75">
      <c r="A57" s="65" t="s">
        <v>1886</v>
      </c>
      <c r="B57" s="66">
        <v>282407647</v>
      </c>
      <c r="C57" s="66">
        <v>307092919</v>
      </c>
      <c r="D57" s="66">
        <v>303799479</v>
      </c>
      <c r="E57" s="66">
        <v>149021433</v>
      </c>
      <c r="F57" s="66">
        <v>12986059</v>
      </c>
      <c r="G57" s="66">
        <v>139085276</v>
      </c>
      <c r="H57" s="66">
        <v>2706711</v>
      </c>
    </row>
    <row r="58" spans="1:8" ht="22.5">
      <c r="A58" s="65" t="s">
        <v>1887</v>
      </c>
      <c r="B58" s="66">
        <v>77555422</v>
      </c>
      <c r="C58" s="66">
        <v>84449896</v>
      </c>
      <c r="D58" s="66">
        <v>82276811</v>
      </c>
      <c r="E58" s="66">
        <v>39604528</v>
      </c>
      <c r="F58" s="66">
        <v>3497849</v>
      </c>
      <c r="G58" s="66">
        <v>38490167</v>
      </c>
      <c r="H58" s="66">
        <v>684267</v>
      </c>
    </row>
    <row r="59" spans="1:8" ht="22.5">
      <c r="A59" s="65" t="s">
        <v>1888</v>
      </c>
      <c r="B59" s="66">
        <v>6007129</v>
      </c>
      <c r="C59" s="66">
        <v>7188995</v>
      </c>
      <c r="D59" s="66">
        <v>6761949</v>
      </c>
      <c r="E59" s="66">
        <v>4852505</v>
      </c>
      <c r="F59" s="66">
        <v>555128</v>
      </c>
      <c r="G59" s="66">
        <v>1165451</v>
      </c>
      <c r="H59" s="66">
        <v>188865</v>
      </c>
    </row>
    <row r="60" spans="1:8" ht="12.75">
      <c r="A60" s="65" t="s">
        <v>1889</v>
      </c>
      <c r="B60" s="66">
        <v>155664205</v>
      </c>
      <c r="C60" s="66">
        <v>198250877</v>
      </c>
      <c r="D60" s="66">
        <v>172688485</v>
      </c>
      <c r="E60" s="66">
        <v>54020528</v>
      </c>
      <c r="F60" s="66">
        <v>51694698</v>
      </c>
      <c r="G60" s="66">
        <v>47931848</v>
      </c>
      <c r="H60" s="66">
        <v>19041411</v>
      </c>
    </row>
    <row r="61" spans="1:8" ht="33.75">
      <c r="A61" s="65" t="s">
        <v>1890</v>
      </c>
      <c r="B61" s="66">
        <v>130231520</v>
      </c>
      <c r="C61" s="66">
        <v>123339919</v>
      </c>
      <c r="D61" s="66">
        <v>119471804</v>
      </c>
      <c r="E61" s="66">
        <v>58031651</v>
      </c>
      <c r="F61" s="66">
        <v>5070174</v>
      </c>
      <c r="G61" s="66">
        <v>53820517</v>
      </c>
      <c r="H61" s="66">
        <v>2549462</v>
      </c>
    </row>
    <row r="62" spans="1:8" ht="12.75">
      <c r="A62" s="65" t="s">
        <v>1891</v>
      </c>
      <c r="B62" s="66">
        <v>3669488</v>
      </c>
      <c r="C62" s="66">
        <v>3734385</v>
      </c>
      <c r="D62" s="66">
        <v>3616319</v>
      </c>
      <c r="E62" s="66">
        <v>1497467</v>
      </c>
      <c r="F62" s="66">
        <v>5931</v>
      </c>
      <c r="G62" s="66">
        <v>2028788</v>
      </c>
      <c r="H62" s="66">
        <v>84133</v>
      </c>
    </row>
    <row r="63" spans="1:8" ht="12.75">
      <c r="A63" s="65" t="s">
        <v>1892</v>
      </c>
      <c r="B63" s="66">
        <v>116455</v>
      </c>
      <c r="C63" s="66"/>
      <c r="D63" s="66"/>
      <c r="E63" s="66"/>
      <c r="F63" s="66"/>
      <c r="G63" s="66"/>
      <c r="H63" s="66"/>
    </row>
    <row r="64" spans="1:8" ht="12.75">
      <c r="A64" s="65" t="s">
        <v>1893</v>
      </c>
      <c r="B64" s="66">
        <v>23129390</v>
      </c>
      <c r="C64" s="66"/>
      <c r="D64" s="66"/>
      <c r="E64" s="66"/>
      <c r="F64" s="66"/>
      <c r="G64" s="66"/>
      <c r="H64" s="66"/>
    </row>
    <row r="65" spans="1:8" ht="22.5">
      <c r="A65" s="71" t="s">
        <v>1894</v>
      </c>
      <c r="B65" s="72">
        <v>28416977</v>
      </c>
      <c r="C65" s="72">
        <v>34235185</v>
      </c>
      <c r="D65" s="72">
        <v>29749783</v>
      </c>
      <c r="E65" s="72">
        <v>25304977</v>
      </c>
      <c r="F65" s="72">
        <v>2649915</v>
      </c>
      <c r="G65" s="72">
        <v>1756188</v>
      </c>
      <c r="H65" s="72">
        <v>38703</v>
      </c>
    </row>
    <row r="66" spans="1:8" ht="12.75">
      <c r="A66" s="71" t="s">
        <v>1895</v>
      </c>
      <c r="B66" s="72">
        <v>712875043</v>
      </c>
      <c r="C66" s="72">
        <v>852305736</v>
      </c>
      <c r="D66" s="72">
        <v>824885049</v>
      </c>
      <c r="E66" s="72">
        <v>136137365</v>
      </c>
      <c r="F66" s="72">
        <v>650057031</v>
      </c>
      <c r="G66" s="72">
        <v>29544302</v>
      </c>
      <c r="H66" s="72">
        <v>9146351</v>
      </c>
    </row>
    <row r="67" spans="1:8" ht="12.75">
      <c r="A67" s="69" t="s">
        <v>1818</v>
      </c>
      <c r="B67" s="70">
        <v>147026571</v>
      </c>
      <c r="C67" s="70">
        <v>158823268</v>
      </c>
      <c r="D67" s="70">
        <v>177659021</v>
      </c>
      <c r="E67" s="70">
        <v>52979782</v>
      </c>
      <c r="F67" s="70">
        <v>50119821</v>
      </c>
      <c r="G67" s="70">
        <v>61887422</v>
      </c>
      <c r="H67" s="70">
        <v>12671996</v>
      </c>
    </row>
    <row r="68" spans="1:8" ht="12.75">
      <c r="A68" s="65" t="s">
        <v>1896</v>
      </c>
      <c r="B68" s="66">
        <v>54543221</v>
      </c>
      <c r="C68" s="66">
        <v>67146679</v>
      </c>
      <c r="D68" s="66">
        <v>64171276</v>
      </c>
      <c r="E68" s="66">
        <v>14197451</v>
      </c>
      <c r="F68" s="66">
        <v>19090520</v>
      </c>
      <c r="G68" s="66">
        <v>20164123</v>
      </c>
      <c r="H68" s="66">
        <v>10719182</v>
      </c>
    </row>
    <row r="69" spans="1:8" ht="12.75">
      <c r="A69" s="65" t="s">
        <v>1897</v>
      </c>
      <c r="B69" s="66">
        <v>397168</v>
      </c>
      <c r="C69" s="66">
        <v>673257</v>
      </c>
      <c r="D69" s="66">
        <v>467329</v>
      </c>
      <c r="E69" s="66">
        <v>66736</v>
      </c>
      <c r="F69" s="66">
        <v>2398</v>
      </c>
      <c r="G69" s="66">
        <v>341082</v>
      </c>
      <c r="H69" s="66">
        <v>57113</v>
      </c>
    </row>
    <row r="70" spans="1:8" ht="12.75">
      <c r="A70" s="65" t="s">
        <v>1898</v>
      </c>
      <c r="B70" s="66">
        <v>92086182</v>
      </c>
      <c r="C70" s="66">
        <v>91003332</v>
      </c>
      <c r="D70" s="66">
        <v>113020416</v>
      </c>
      <c r="E70" s="66">
        <v>38715595</v>
      </c>
      <c r="F70" s="66">
        <v>31026903</v>
      </c>
      <c r="G70" s="66">
        <v>41382217</v>
      </c>
      <c r="H70" s="66">
        <v>1895701</v>
      </c>
    </row>
    <row r="71" spans="1:8" ht="12.75">
      <c r="A71" s="69" t="s">
        <v>1899</v>
      </c>
      <c r="B71" s="70">
        <v>5162554</v>
      </c>
      <c r="C71" s="70">
        <v>28161623</v>
      </c>
      <c r="D71" s="70">
        <v>12479045</v>
      </c>
      <c r="E71" s="70">
        <v>5713736</v>
      </c>
      <c r="F71" s="70">
        <v>3175488</v>
      </c>
      <c r="G71" s="70">
        <v>982935</v>
      </c>
      <c r="H71" s="70">
        <v>2606886</v>
      </c>
    </row>
    <row r="72" spans="1:8" ht="12.75">
      <c r="A72" s="65"/>
      <c r="B72" s="66"/>
      <c r="C72" s="66"/>
      <c r="D72" s="66"/>
      <c r="E72" s="66"/>
      <c r="F72" s="66"/>
      <c r="G72" s="66"/>
      <c r="H72" s="66"/>
    </row>
  </sheetData>
  <mergeCells count="1">
    <mergeCell ref="E3:H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62"/>
  <sheetViews>
    <sheetView workbookViewId="0" topLeftCell="A1">
      <selection activeCell="A14" sqref="A14"/>
    </sheetView>
  </sheetViews>
  <sheetFormatPr defaultColWidth="9.140625" defaultRowHeight="15" customHeight="1"/>
  <cols>
    <col min="1" max="1" width="59.57421875" style="348" customWidth="1"/>
    <col min="2" max="3" width="15.8515625" style="348" customWidth="1"/>
    <col min="4" max="5" width="9.140625" style="348" customWidth="1"/>
    <col min="6" max="6" width="13.421875" style="348" customWidth="1"/>
    <col min="7" max="16384" width="9.140625" style="348" customWidth="1"/>
  </cols>
  <sheetData>
    <row r="1" spans="1:4" ht="15" customHeight="1">
      <c r="A1" s="733" t="s">
        <v>986</v>
      </c>
      <c r="B1" s="733"/>
      <c r="C1" s="733"/>
      <c r="D1" s="347"/>
    </row>
    <row r="2" spans="1:4" ht="15" customHeight="1">
      <c r="A2" s="734" t="s">
        <v>987</v>
      </c>
      <c r="B2" s="734"/>
      <c r="C2" s="734"/>
      <c r="D2" s="347"/>
    </row>
    <row r="3" spans="1:4" ht="15" customHeight="1">
      <c r="A3" s="734" t="s">
        <v>988</v>
      </c>
      <c r="B3" s="734"/>
      <c r="C3" s="734"/>
      <c r="D3" s="347"/>
    </row>
    <row r="4" spans="1:4" ht="15" customHeight="1">
      <c r="A4" s="349"/>
      <c r="B4" s="350"/>
      <c r="C4" s="350"/>
      <c r="D4" s="349"/>
    </row>
    <row r="5" spans="1:4" ht="15" customHeight="1">
      <c r="A5" s="351" t="s">
        <v>989</v>
      </c>
      <c r="B5" s="351" t="s">
        <v>990</v>
      </c>
      <c r="C5" s="351" t="s">
        <v>991</v>
      </c>
      <c r="D5" s="352"/>
    </row>
    <row r="6" spans="1:4" ht="15" customHeight="1">
      <c r="A6" s="352"/>
      <c r="B6" s="352"/>
      <c r="C6" s="352"/>
      <c r="D6" s="352"/>
    </row>
    <row r="7" spans="1:4" ht="17.25" customHeight="1">
      <c r="A7" s="735" t="s">
        <v>992</v>
      </c>
      <c r="B7" s="735"/>
      <c r="C7" s="353"/>
      <c r="D7" s="354"/>
    </row>
    <row r="8" spans="1:4" ht="12.75">
      <c r="A8" s="355"/>
      <c r="B8" s="355"/>
      <c r="C8" s="54"/>
      <c r="D8" s="354"/>
    </row>
    <row r="9" spans="1:4" ht="11.25">
      <c r="A9" s="356" t="s">
        <v>993</v>
      </c>
      <c r="B9" s="174">
        <f>SUM(B11:B14)</f>
        <v>21456038</v>
      </c>
      <c r="C9" s="54"/>
      <c r="D9" s="354"/>
    </row>
    <row r="10" spans="1:4" ht="11.25">
      <c r="A10" s="356"/>
      <c r="B10" s="174"/>
      <c r="C10" s="54"/>
      <c r="D10" s="354"/>
    </row>
    <row r="11" spans="1:3" ht="11.25">
      <c r="A11" s="357" t="s">
        <v>994</v>
      </c>
      <c r="B11" s="54">
        <v>20244427</v>
      </c>
      <c r="C11" s="54"/>
    </row>
    <row r="12" spans="1:3" ht="11.25">
      <c r="A12" s="357" t="s">
        <v>995</v>
      </c>
      <c r="B12" s="54">
        <v>156035</v>
      </c>
      <c r="C12" s="54"/>
    </row>
    <row r="13" spans="1:3" ht="11.25">
      <c r="A13" s="357" t="s">
        <v>996</v>
      </c>
      <c r="B13" s="54">
        <v>94428</v>
      </c>
      <c r="C13" s="54"/>
    </row>
    <row r="14" spans="1:3" ht="11.25">
      <c r="A14" s="357" t="s">
        <v>997</v>
      </c>
      <c r="B14" s="54">
        <v>961148</v>
      </c>
      <c r="C14" s="54"/>
    </row>
    <row r="15" spans="1:3" ht="11.25">
      <c r="A15" s="357"/>
      <c r="B15" s="54"/>
      <c r="C15" s="54"/>
    </row>
    <row r="16" spans="1:3" ht="11.25">
      <c r="A16" s="356" t="s">
        <v>998</v>
      </c>
      <c r="B16" s="174">
        <f>B18+B63</f>
        <v>147717</v>
      </c>
      <c r="C16" s="54"/>
    </row>
    <row r="17" spans="1:3" ht="11.25">
      <c r="A17" s="356"/>
      <c r="B17" s="174"/>
      <c r="C17" s="54"/>
    </row>
    <row r="18" spans="1:3" ht="11.25">
      <c r="A18" s="356" t="s">
        <v>999</v>
      </c>
      <c r="B18" s="174">
        <f>B20+B29+B33+B39</f>
        <v>138535</v>
      </c>
      <c r="C18" s="54"/>
    </row>
    <row r="19" spans="1:3" ht="11.25">
      <c r="A19" s="356"/>
      <c r="B19" s="174"/>
      <c r="C19" s="54"/>
    </row>
    <row r="20" spans="1:3" ht="11.25">
      <c r="A20" s="358" t="s">
        <v>1000</v>
      </c>
      <c r="B20" s="359">
        <f>SUM(B22:B27)</f>
        <v>27367</v>
      </c>
      <c r="C20" s="359"/>
    </row>
    <row r="21" spans="1:3" ht="6.75" customHeight="1">
      <c r="A21" s="358"/>
      <c r="B21" s="359"/>
      <c r="C21" s="359"/>
    </row>
    <row r="22" spans="1:3" ht="11.25">
      <c r="A22" s="357" t="s">
        <v>1001</v>
      </c>
      <c r="B22" s="54"/>
      <c r="C22" s="54"/>
    </row>
    <row r="23" spans="1:3" ht="11.25">
      <c r="A23" s="357" t="s">
        <v>1002</v>
      </c>
      <c r="B23" s="54">
        <v>10325</v>
      </c>
      <c r="C23" s="54"/>
    </row>
    <row r="24" spans="1:3" ht="11.25">
      <c r="A24" s="357" t="s">
        <v>1003</v>
      </c>
      <c r="B24" s="54">
        <v>2992</v>
      </c>
      <c r="C24" s="54"/>
    </row>
    <row r="25" spans="1:3" ht="11.25">
      <c r="A25" s="357" t="s">
        <v>1004</v>
      </c>
      <c r="B25" s="54">
        <v>10894</v>
      </c>
      <c r="C25" s="54"/>
    </row>
    <row r="26" spans="1:3" ht="11.25">
      <c r="A26" s="357" t="s">
        <v>1005</v>
      </c>
      <c r="B26" s="54">
        <v>3156</v>
      </c>
      <c r="C26" s="54"/>
    </row>
    <row r="27" spans="1:3" ht="11.25">
      <c r="A27" s="357" t="s">
        <v>1006</v>
      </c>
      <c r="B27" s="54"/>
      <c r="C27" s="54"/>
    </row>
    <row r="28" spans="1:3" ht="11.25">
      <c r="A28" s="357"/>
      <c r="B28" s="54"/>
      <c r="C28" s="54"/>
    </row>
    <row r="29" spans="1:3" ht="11.25">
      <c r="A29" s="358" t="s">
        <v>1007</v>
      </c>
      <c r="B29" s="359">
        <f>B31</f>
        <v>1</v>
      </c>
      <c r="C29" s="54"/>
    </row>
    <row r="30" spans="1:3" ht="6.75" customHeight="1">
      <c r="A30" s="358"/>
      <c r="B30" s="359"/>
      <c r="C30" s="54"/>
    </row>
    <row r="31" spans="1:3" ht="11.25">
      <c r="A31" s="357" t="s">
        <v>1008</v>
      </c>
      <c r="B31" s="54">
        <v>1</v>
      </c>
      <c r="C31" s="54"/>
    </row>
    <row r="32" spans="1:3" ht="11.25">
      <c r="A32" s="357"/>
      <c r="B32" s="54"/>
      <c r="C32" s="54"/>
    </row>
    <row r="33" spans="1:3" ht="11.25">
      <c r="A33" s="358" t="s">
        <v>1009</v>
      </c>
      <c r="B33" s="359">
        <f>SUM(B35:B37)</f>
        <v>11787</v>
      </c>
      <c r="C33" s="54"/>
    </row>
    <row r="34" spans="1:3" ht="6.75" customHeight="1">
      <c r="A34" s="358"/>
      <c r="B34" s="359"/>
      <c r="C34" s="54"/>
    </row>
    <row r="35" spans="1:3" ht="11.25">
      <c r="A35" s="357" t="s">
        <v>1010</v>
      </c>
      <c r="B35" s="54">
        <v>562</v>
      </c>
      <c r="C35" s="54"/>
    </row>
    <row r="36" spans="1:3" ht="11.25">
      <c r="A36" s="357" t="s">
        <v>1011</v>
      </c>
      <c r="B36" s="54">
        <v>3736</v>
      </c>
      <c r="C36" s="54"/>
    </row>
    <row r="37" spans="1:3" ht="11.25">
      <c r="A37" s="357" t="s">
        <v>1012</v>
      </c>
      <c r="B37" s="54">
        <v>7489</v>
      </c>
      <c r="C37" s="54"/>
    </row>
    <row r="38" spans="1:3" ht="11.25">
      <c r="A38" s="357"/>
      <c r="B38" s="54"/>
      <c r="C38" s="54"/>
    </row>
    <row r="39" spans="1:3" ht="15" customHeight="1">
      <c r="A39" s="358" t="s">
        <v>1013</v>
      </c>
      <c r="B39" s="359">
        <f>SUM(B41:B62)</f>
        <v>99380</v>
      </c>
      <c r="C39" s="54"/>
    </row>
    <row r="40" spans="1:3" ht="6.75" customHeight="1">
      <c r="A40" s="358"/>
      <c r="B40" s="359"/>
      <c r="C40" s="54"/>
    </row>
    <row r="41" spans="1:3" ht="11.25">
      <c r="A41" s="357" t="s">
        <v>1014</v>
      </c>
      <c r="B41" s="54">
        <v>16795</v>
      </c>
      <c r="C41" s="54"/>
    </row>
    <row r="42" spans="1:3" ht="11.25">
      <c r="A42" s="357" t="s">
        <v>1015</v>
      </c>
      <c r="B42" s="54">
        <v>27720</v>
      </c>
      <c r="C42" s="54"/>
    </row>
    <row r="43" spans="1:3" ht="11.25">
      <c r="A43" s="357" t="s">
        <v>1016</v>
      </c>
      <c r="B43" s="54">
        <v>1510</v>
      </c>
      <c r="C43" s="54"/>
    </row>
    <row r="44" spans="1:3" ht="11.25">
      <c r="A44" s="357" t="s">
        <v>1017</v>
      </c>
      <c r="B44" s="54">
        <v>206</v>
      </c>
      <c r="C44" s="54"/>
    </row>
    <row r="45" spans="1:3" ht="11.25">
      <c r="A45" s="357" t="s">
        <v>1018</v>
      </c>
      <c r="B45" s="54">
        <v>20</v>
      </c>
      <c r="C45" s="54"/>
    </row>
    <row r="46" spans="1:3" ht="11.25">
      <c r="A46" s="357" t="s">
        <v>1019</v>
      </c>
      <c r="B46" s="54">
        <v>4396</v>
      </c>
      <c r="C46" s="54"/>
    </row>
    <row r="47" spans="1:3" ht="11.25">
      <c r="A47" s="357" t="s">
        <v>1020</v>
      </c>
      <c r="B47" s="54">
        <v>5885</v>
      </c>
      <c r="C47" s="54"/>
    </row>
    <row r="48" spans="1:3" ht="11.25">
      <c r="A48" s="357" t="s">
        <v>1021</v>
      </c>
      <c r="B48" s="54">
        <v>2438</v>
      </c>
      <c r="C48" s="54"/>
    </row>
    <row r="49" spans="1:3" ht="11.25">
      <c r="A49" s="357" t="s">
        <v>1022</v>
      </c>
      <c r="B49" s="54"/>
      <c r="C49" s="54"/>
    </row>
    <row r="50" spans="1:3" ht="11.25">
      <c r="A50" s="357" t="s">
        <v>1023</v>
      </c>
      <c r="B50" s="54">
        <v>3018</v>
      </c>
      <c r="C50" s="54"/>
    </row>
    <row r="51" spans="1:3" ht="11.25">
      <c r="A51" s="357" t="s">
        <v>1024</v>
      </c>
      <c r="B51" s="54">
        <v>5209</v>
      </c>
      <c r="C51" s="54"/>
    </row>
    <row r="52" spans="1:3" ht="11.25">
      <c r="A52" s="357" t="s">
        <v>1025</v>
      </c>
      <c r="B52" s="54"/>
      <c r="C52" s="54"/>
    </row>
    <row r="53" spans="1:3" ht="11.25">
      <c r="A53" s="357" t="s">
        <v>1026</v>
      </c>
      <c r="B53" s="54">
        <v>1755</v>
      </c>
      <c r="C53" s="54"/>
    </row>
    <row r="54" spans="1:3" ht="11.25">
      <c r="A54" s="357" t="s">
        <v>1027</v>
      </c>
      <c r="B54" s="54"/>
      <c r="C54" s="54"/>
    </row>
    <row r="55" spans="1:3" ht="11.25">
      <c r="A55" s="357" t="s">
        <v>1028</v>
      </c>
      <c r="B55" s="54">
        <v>542</v>
      </c>
      <c r="C55" s="54"/>
    </row>
    <row r="56" spans="1:3" ht="11.25">
      <c r="A56" s="357" t="s">
        <v>1029</v>
      </c>
      <c r="B56" s="54">
        <v>9488</v>
      </c>
      <c r="C56" s="54"/>
    </row>
    <row r="57" spans="1:3" ht="11.25">
      <c r="A57" s="357" t="s">
        <v>1030</v>
      </c>
      <c r="B57" s="54"/>
      <c r="C57" s="54"/>
    </row>
    <row r="58" spans="1:3" ht="11.25">
      <c r="A58" s="357" t="s">
        <v>1031</v>
      </c>
      <c r="B58" s="54">
        <v>4922</v>
      </c>
      <c r="C58" s="54"/>
    </row>
    <row r="59" spans="1:3" ht="11.25">
      <c r="A59" s="357" t="s">
        <v>1032</v>
      </c>
      <c r="B59" s="54">
        <v>46</v>
      </c>
      <c r="C59" s="54"/>
    </row>
    <row r="60" spans="1:3" ht="11.25">
      <c r="A60" s="357" t="s">
        <v>1033</v>
      </c>
      <c r="B60" s="54">
        <v>15430</v>
      </c>
      <c r="C60" s="54"/>
    </row>
    <row r="61" spans="1:3" ht="11.25">
      <c r="A61" s="357" t="s">
        <v>1034</v>
      </c>
      <c r="B61" s="54"/>
      <c r="C61" s="54"/>
    </row>
    <row r="62" spans="1:3" ht="11.25">
      <c r="A62" s="357"/>
      <c r="B62" s="54"/>
      <c r="C62" s="54"/>
    </row>
    <row r="63" spans="1:3" ht="11.25">
      <c r="A63" s="356" t="s">
        <v>1035</v>
      </c>
      <c r="B63" s="174">
        <f>B65</f>
        <v>9182</v>
      </c>
      <c r="C63" s="54"/>
    </row>
    <row r="64" spans="1:3" ht="6.75" customHeight="1">
      <c r="A64" s="356"/>
      <c r="B64" s="174"/>
      <c r="C64" s="54"/>
    </row>
    <row r="65" spans="1:3" ht="11.25">
      <c r="A65" s="357" t="s">
        <v>1036</v>
      </c>
      <c r="B65" s="54">
        <v>9182</v>
      </c>
      <c r="C65" s="54"/>
    </row>
    <row r="66" spans="1:3" ht="11.25">
      <c r="A66" s="357"/>
      <c r="B66" s="54"/>
      <c r="C66" s="54"/>
    </row>
    <row r="67" spans="1:3" ht="11.25">
      <c r="A67" s="356" t="s">
        <v>1037</v>
      </c>
      <c r="B67" s="174"/>
      <c r="C67" s="54"/>
    </row>
    <row r="68" spans="1:3" ht="6.75" customHeight="1">
      <c r="A68" s="356"/>
      <c r="B68" s="174"/>
      <c r="C68" s="54"/>
    </row>
    <row r="69" spans="1:3" ht="11.25">
      <c r="A69" s="357" t="s">
        <v>1038</v>
      </c>
      <c r="B69" s="54"/>
      <c r="C69" s="54"/>
    </row>
    <row r="70" spans="1:3" ht="11.25">
      <c r="A70" s="357" t="s">
        <v>1039</v>
      </c>
      <c r="B70" s="54"/>
      <c r="C70" s="54"/>
    </row>
    <row r="71" spans="1:3" ht="11.25">
      <c r="A71" s="357"/>
      <c r="B71" s="54"/>
      <c r="C71" s="54"/>
    </row>
    <row r="72" spans="1:3" ht="12.75">
      <c r="A72" s="732" t="s">
        <v>1040</v>
      </c>
      <c r="B72" s="732"/>
      <c r="C72" s="54"/>
    </row>
    <row r="73" spans="1:3" ht="11.25">
      <c r="A73" s="357"/>
      <c r="B73" s="54"/>
      <c r="C73" s="54"/>
    </row>
    <row r="74" spans="1:3" ht="11.25">
      <c r="A74" s="356" t="s">
        <v>993</v>
      </c>
      <c r="B74" s="174">
        <f>B76+B85+B91+B97+B102</f>
        <v>13531178</v>
      </c>
      <c r="C74" s="54"/>
    </row>
    <row r="75" spans="1:3" ht="11.25">
      <c r="A75" s="356"/>
      <c r="B75" s="174"/>
      <c r="C75" s="54"/>
    </row>
    <row r="76" spans="1:3" ht="11.25">
      <c r="A76" s="358" t="s">
        <v>1041</v>
      </c>
      <c r="B76" s="359">
        <f>SUM(B78:B83)</f>
        <v>7616864</v>
      </c>
      <c r="C76" s="54"/>
    </row>
    <row r="77" spans="1:3" ht="6.75" customHeight="1">
      <c r="A77" s="358"/>
      <c r="B77" s="359"/>
      <c r="C77" s="54"/>
    </row>
    <row r="78" spans="1:3" ht="11.25">
      <c r="A78" s="357" t="s">
        <v>1042</v>
      </c>
      <c r="B78" s="54">
        <v>124951</v>
      </c>
      <c r="C78" s="54">
        <v>214325</v>
      </c>
    </row>
    <row r="79" spans="1:3" ht="11.25">
      <c r="A79" s="357" t="s">
        <v>1043</v>
      </c>
      <c r="B79" s="54">
        <v>10127</v>
      </c>
      <c r="C79" s="54">
        <v>17237</v>
      </c>
    </row>
    <row r="80" spans="1:3" ht="11.25">
      <c r="A80" s="357" t="s">
        <v>1044</v>
      </c>
      <c r="B80" s="54">
        <v>31</v>
      </c>
      <c r="C80" s="54">
        <v>54</v>
      </c>
    </row>
    <row r="81" spans="1:3" ht="11.25">
      <c r="A81" s="357" t="s">
        <v>1045</v>
      </c>
      <c r="B81" s="54">
        <v>2906650</v>
      </c>
      <c r="C81" s="54">
        <v>4985677</v>
      </c>
    </row>
    <row r="82" spans="1:3" ht="11.25">
      <c r="A82" s="357" t="s">
        <v>1046</v>
      </c>
      <c r="B82" s="54">
        <v>2793284</v>
      </c>
      <c r="C82" s="54">
        <v>4754396</v>
      </c>
    </row>
    <row r="83" spans="1:3" ht="11.25">
      <c r="A83" s="357" t="s">
        <v>1047</v>
      </c>
      <c r="B83" s="54">
        <v>1781821</v>
      </c>
      <c r="C83" s="54">
        <v>2228112</v>
      </c>
    </row>
    <row r="84" spans="1:3" ht="11.25">
      <c r="A84" s="357"/>
      <c r="B84" s="54"/>
      <c r="C84" s="54"/>
    </row>
    <row r="85" spans="1:3" ht="11.25">
      <c r="A85" s="358" t="s">
        <v>1689</v>
      </c>
      <c r="B85" s="359">
        <f>SUM(B87:B88)</f>
        <v>2215511</v>
      </c>
      <c r="C85" s="54"/>
    </row>
    <row r="86" spans="1:3" ht="6.75" customHeight="1">
      <c r="A86" s="357"/>
      <c r="B86" s="54"/>
      <c r="C86" s="54"/>
    </row>
    <row r="87" spans="1:3" ht="11.25">
      <c r="A87" s="357" t="s">
        <v>1690</v>
      </c>
      <c r="B87" s="54">
        <v>540383</v>
      </c>
      <c r="C87" s="54">
        <v>919776</v>
      </c>
    </row>
    <row r="88" spans="1:3" ht="11.25">
      <c r="A88" s="357" t="s">
        <v>1691</v>
      </c>
      <c r="B88" s="54">
        <v>1675128</v>
      </c>
      <c r="C88" s="54">
        <v>2873290</v>
      </c>
    </row>
    <row r="89" spans="1:3" ht="11.25" hidden="1">
      <c r="A89" s="357" t="s">
        <v>1692</v>
      </c>
      <c r="B89" s="54"/>
      <c r="C89" s="54"/>
    </row>
    <row r="90" spans="1:3" ht="15" customHeight="1">
      <c r="A90" s="357"/>
      <c r="B90" s="54"/>
      <c r="C90" s="54"/>
    </row>
    <row r="91" spans="1:3" ht="11.25">
      <c r="A91" s="358" t="s">
        <v>1693</v>
      </c>
      <c r="B91" s="359">
        <f>B93+B94+B95</f>
        <v>1430650</v>
      </c>
      <c r="C91" s="54"/>
    </row>
    <row r="92" spans="1:3" ht="6.75" customHeight="1">
      <c r="A92" s="358"/>
      <c r="B92" s="359"/>
      <c r="C92" s="54"/>
    </row>
    <row r="93" spans="1:3" ht="11.25">
      <c r="A93" s="357" t="s">
        <v>1694</v>
      </c>
      <c r="B93" s="54">
        <v>77126</v>
      </c>
      <c r="C93" s="54">
        <v>132292</v>
      </c>
    </row>
    <row r="94" spans="1:3" ht="11.25">
      <c r="A94" s="357" t="s">
        <v>1695</v>
      </c>
      <c r="B94" s="54">
        <v>96419</v>
      </c>
      <c r="C94" s="54">
        <v>164113</v>
      </c>
    </row>
    <row r="95" spans="1:3" ht="11.25">
      <c r="A95" s="357" t="s">
        <v>1696</v>
      </c>
      <c r="B95" s="54">
        <v>1257105</v>
      </c>
      <c r="C95" s="54">
        <v>2156269</v>
      </c>
    </row>
    <row r="96" spans="1:3" ht="11.25">
      <c r="A96" s="357"/>
      <c r="B96" s="54"/>
      <c r="C96" s="54"/>
    </row>
    <row r="97" spans="1:3" ht="11.25">
      <c r="A97" s="360" t="s">
        <v>1697</v>
      </c>
      <c r="B97" s="361">
        <f>SUM(B99:B100)</f>
        <v>1866</v>
      </c>
      <c r="C97" s="54"/>
    </row>
    <row r="98" spans="1:3" ht="6.75" customHeight="1">
      <c r="A98" s="360"/>
      <c r="B98" s="361"/>
      <c r="C98" s="54"/>
    </row>
    <row r="99" spans="1:3" ht="11.25">
      <c r="A99" s="362" t="s">
        <v>1698</v>
      </c>
      <c r="B99" s="54">
        <v>1123</v>
      </c>
      <c r="C99" s="54">
        <v>1912</v>
      </c>
    </row>
    <row r="100" spans="1:3" ht="11.25">
      <c r="A100" s="362" t="s">
        <v>1699</v>
      </c>
      <c r="B100" s="54">
        <v>743</v>
      </c>
      <c r="C100" s="54">
        <v>1264</v>
      </c>
    </row>
    <row r="101" spans="1:3" ht="11.25">
      <c r="A101" s="362"/>
      <c r="B101" s="54"/>
      <c r="C101" s="54"/>
    </row>
    <row r="102" spans="1:3" ht="11.25">
      <c r="A102" s="358" t="s">
        <v>1700</v>
      </c>
      <c r="B102" s="359">
        <f>SUM(B104:B108)</f>
        <v>2266287</v>
      </c>
      <c r="C102" s="54"/>
    </row>
    <row r="103" spans="1:3" ht="6.75" customHeight="1">
      <c r="A103" s="358"/>
      <c r="B103" s="359"/>
      <c r="C103" s="54"/>
    </row>
    <row r="104" spans="1:3" ht="11.25">
      <c r="A104" s="362" t="s">
        <v>1701</v>
      </c>
      <c r="B104" s="54">
        <v>381242</v>
      </c>
      <c r="C104" s="54">
        <v>648906</v>
      </c>
    </row>
    <row r="105" spans="1:3" ht="11.25">
      <c r="A105" s="362" t="s">
        <v>1702</v>
      </c>
      <c r="B105" s="54">
        <v>114965</v>
      </c>
      <c r="C105" s="54">
        <v>195680</v>
      </c>
    </row>
    <row r="106" spans="1:3" ht="11.25">
      <c r="A106" s="362" t="s">
        <v>1703</v>
      </c>
      <c r="B106" s="54">
        <v>248433</v>
      </c>
      <c r="C106" s="54">
        <v>422853</v>
      </c>
    </row>
    <row r="107" spans="1:3" ht="11.25">
      <c r="A107" s="362" t="s">
        <v>1704</v>
      </c>
      <c r="B107" s="54">
        <v>281153</v>
      </c>
      <c r="C107" s="54">
        <v>478545</v>
      </c>
    </row>
    <row r="108" spans="1:3" ht="11.25">
      <c r="A108" s="362" t="s">
        <v>1705</v>
      </c>
      <c r="B108" s="54">
        <v>1240494</v>
      </c>
      <c r="C108" s="54">
        <v>2111421</v>
      </c>
    </row>
    <row r="109" spans="1:3" ht="11.25">
      <c r="A109" s="357"/>
      <c r="B109" s="54"/>
      <c r="C109" s="54"/>
    </row>
    <row r="110" spans="1:3" ht="11.25">
      <c r="A110" s="356" t="s">
        <v>1706</v>
      </c>
      <c r="B110" s="174">
        <f>B112+B121+B126+B153+B157+B164+B169+B178</f>
        <v>3988362</v>
      </c>
      <c r="C110" s="363"/>
    </row>
    <row r="111" spans="1:3" ht="11.25">
      <c r="A111" s="357"/>
      <c r="B111" s="54"/>
      <c r="C111" s="363"/>
    </row>
    <row r="112" spans="1:3" ht="11.25">
      <c r="A112" s="358" t="s">
        <v>1707</v>
      </c>
      <c r="B112" s="359">
        <f>SUM(B114:B119)</f>
        <v>134728</v>
      </c>
      <c r="C112" s="54"/>
    </row>
    <row r="113" spans="1:3" ht="6.75" customHeight="1">
      <c r="A113" s="358"/>
      <c r="B113" s="359"/>
      <c r="C113" s="54"/>
    </row>
    <row r="114" spans="1:3" ht="11.25">
      <c r="A114" s="357" t="s">
        <v>1708</v>
      </c>
      <c r="B114" s="54">
        <v>4</v>
      </c>
      <c r="C114" s="54">
        <v>174</v>
      </c>
    </row>
    <row r="115" spans="1:3" ht="11.25">
      <c r="A115" s="357" t="s">
        <v>1709</v>
      </c>
      <c r="B115" s="54">
        <v>2680</v>
      </c>
      <c r="C115" s="54">
        <v>4596</v>
      </c>
    </row>
    <row r="116" spans="1:3" ht="11.25">
      <c r="A116" s="357" t="s">
        <v>1710</v>
      </c>
      <c r="B116" s="54">
        <v>81</v>
      </c>
      <c r="C116" s="54">
        <v>14281</v>
      </c>
    </row>
    <row r="117" spans="1:3" ht="11.25">
      <c r="A117" s="357" t="s">
        <v>1711</v>
      </c>
      <c r="B117" s="54">
        <v>23</v>
      </c>
      <c r="C117" s="54">
        <v>24</v>
      </c>
    </row>
    <row r="118" spans="1:3" ht="11.25">
      <c r="A118" s="357" t="s">
        <v>1712</v>
      </c>
      <c r="B118" s="54">
        <v>100</v>
      </c>
      <c r="C118" s="54">
        <v>273</v>
      </c>
    </row>
    <row r="119" spans="1:3" ht="11.25">
      <c r="A119" s="357" t="s">
        <v>1713</v>
      </c>
      <c r="B119" s="54">
        <v>131840</v>
      </c>
      <c r="C119" s="54">
        <v>224403</v>
      </c>
    </row>
    <row r="120" spans="1:3" ht="11.25">
      <c r="A120" s="357"/>
      <c r="B120" s="54"/>
      <c r="C120" s="54"/>
    </row>
    <row r="121" spans="1:3" ht="11.25">
      <c r="A121" s="358" t="s">
        <v>1714</v>
      </c>
      <c r="B121" s="359">
        <f>SUM(B123:B125)</f>
        <v>9851</v>
      </c>
      <c r="C121" s="54"/>
    </row>
    <row r="122" spans="1:3" ht="6.75" customHeight="1">
      <c r="A122" s="358"/>
      <c r="B122" s="359"/>
      <c r="C122" s="54"/>
    </row>
    <row r="123" spans="1:3" ht="11.25">
      <c r="A123" s="357" t="s">
        <v>1715</v>
      </c>
      <c r="B123" s="54">
        <v>995</v>
      </c>
      <c r="C123" s="54">
        <v>1705</v>
      </c>
    </row>
    <row r="124" spans="1:3" ht="11.25">
      <c r="A124" s="357" t="s">
        <v>1716</v>
      </c>
      <c r="B124" s="54">
        <v>8856</v>
      </c>
      <c r="C124" s="54">
        <v>15191</v>
      </c>
    </row>
    <row r="125" spans="1:3" ht="11.25">
      <c r="A125" s="357"/>
      <c r="B125" s="54"/>
      <c r="C125" s="54"/>
    </row>
    <row r="126" spans="1:3" ht="11.25">
      <c r="A126" s="358" t="s">
        <v>1717</v>
      </c>
      <c r="B126" s="359">
        <f>SUM(B128:B151)</f>
        <v>2437772</v>
      </c>
      <c r="C126" s="359"/>
    </row>
    <row r="127" spans="1:3" ht="6.75" customHeight="1">
      <c r="A127" s="358"/>
      <c r="B127" s="359"/>
      <c r="C127" s="359"/>
    </row>
    <row r="128" spans="1:3" ht="11.25">
      <c r="A128" s="364" t="s">
        <v>1718</v>
      </c>
      <c r="B128" s="54">
        <v>1102214</v>
      </c>
      <c r="C128" s="54">
        <v>1876059</v>
      </c>
    </row>
    <row r="129" spans="1:3" ht="11.25">
      <c r="A129" s="364" t="s">
        <v>1719</v>
      </c>
      <c r="B129" s="54">
        <v>553578</v>
      </c>
      <c r="C129" s="54">
        <v>949534</v>
      </c>
    </row>
    <row r="130" spans="1:3" ht="11.25">
      <c r="A130" s="364" t="s">
        <v>1720</v>
      </c>
      <c r="B130" s="54">
        <v>14310</v>
      </c>
      <c r="C130" s="54">
        <v>35598</v>
      </c>
    </row>
    <row r="131" spans="1:3" ht="11.25">
      <c r="A131" s="364" t="s">
        <v>1721</v>
      </c>
      <c r="B131" s="54">
        <v>84</v>
      </c>
      <c r="C131" s="54">
        <v>222</v>
      </c>
    </row>
    <row r="132" spans="1:3" ht="11.25">
      <c r="A132" s="364" t="s">
        <v>1722</v>
      </c>
      <c r="B132" s="54">
        <v>5461</v>
      </c>
      <c r="C132" s="54">
        <v>14920</v>
      </c>
    </row>
    <row r="133" spans="1:3" ht="11.25">
      <c r="A133" s="364" t="s">
        <v>1723</v>
      </c>
      <c r="B133" s="54">
        <v>19107</v>
      </c>
      <c r="C133" s="54">
        <v>241857</v>
      </c>
    </row>
    <row r="134" spans="1:3" ht="11.25">
      <c r="A134" s="364" t="s">
        <v>1724</v>
      </c>
      <c r="B134" s="54">
        <v>44256</v>
      </c>
      <c r="C134" s="54">
        <v>609582</v>
      </c>
    </row>
    <row r="135" spans="1:3" ht="11.25">
      <c r="A135" s="364" t="s">
        <v>1725</v>
      </c>
      <c r="B135" s="54">
        <v>22622</v>
      </c>
      <c r="C135" s="54">
        <v>24015</v>
      </c>
    </row>
    <row r="136" spans="1:3" ht="11.25">
      <c r="A136" s="364" t="s">
        <v>1726</v>
      </c>
      <c r="B136" s="54">
        <v>1107</v>
      </c>
      <c r="C136" s="54">
        <v>29435</v>
      </c>
    </row>
    <row r="137" spans="1:3" ht="11.25">
      <c r="A137" s="364" t="s">
        <v>1727</v>
      </c>
      <c r="B137" s="54">
        <v>836</v>
      </c>
      <c r="C137" s="54">
        <v>12208</v>
      </c>
    </row>
    <row r="138" spans="1:3" ht="11.25">
      <c r="A138" s="364" t="s">
        <v>1728</v>
      </c>
      <c r="B138" s="54">
        <v>11465</v>
      </c>
      <c r="C138" s="54">
        <v>2014970</v>
      </c>
    </row>
    <row r="139" spans="1:3" ht="11.25">
      <c r="A139" s="364" t="s">
        <v>1729</v>
      </c>
      <c r="B139" s="54">
        <v>188</v>
      </c>
      <c r="C139" s="54">
        <v>1289</v>
      </c>
    </row>
    <row r="140" spans="1:3" ht="11.25">
      <c r="A140" s="364" t="s">
        <v>1730</v>
      </c>
      <c r="B140" s="54">
        <v>1001</v>
      </c>
      <c r="C140" s="54">
        <v>1703</v>
      </c>
    </row>
    <row r="141" spans="1:3" ht="11.25">
      <c r="A141" s="364" t="s">
        <v>1731</v>
      </c>
      <c r="B141" s="54">
        <v>411261</v>
      </c>
      <c r="C141" s="54">
        <v>700000</v>
      </c>
    </row>
    <row r="142" spans="1:3" ht="11.25">
      <c r="A142" s="364" t="s">
        <v>1732</v>
      </c>
      <c r="B142" s="54">
        <v>28489</v>
      </c>
      <c r="C142" s="54">
        <v>48867</v>
      </c>
    </row>
    <row r="143" spans="1:3" ht="11.25">
      <c r="A143" s="364" t="s">
        <v>1733</v>
      </c>
      <c r="B143" s="54">
        <v>9438</v>
      </c>
      <c r="C143" s="54">
        <v>16188</v>
      </c>
    </row>
    <row r="144" spans="1:3" ht="11.25">
      <c r="A144" s="364" t="s">
        <v>1734</v>
      </c>
      <c r="B144" s="54">
        <v>31022</v>
      </c>
      <c r="C144" s="54">
        <v>53212</v>
      </c>
    </row>
    <row r="145" spans="1:3" ht="11.25">
      <c r="A145" s="364" t="s">
        <v>1735</v>
      </c>
      <c r="B145" s="54">
        <v>1088</v>
      </c>
      <c r="C145" s="54">
        <v>1866</v>
      </c>
    </row>
    <row r="146" spans="1:3" ht="11.25">
      <c r="A146" s="364" t="s">
        <v>1736</v>
      </c>
      <c r="B146" s="54">
        <v>50315</v>
      </c>
      <c r="C146" s="54">
        <v>85640</v>
      </c>
    </row>
    <row r="147" spans="1:3" ht="11.25">
      <c r="A147" s="364" t="s">
        <v>1737</v>
      </c>
      <c r="B147" s="54">
        <v>92063</v>
      </c>
      <c r="C147" s="54">
        <v>156699</v>
      </c>
    </row>
    <row r="148" spans="1:3" ht="11.25">
      <c r="A148" s="364" t="s">
        <v>1738</v>
      </c>
      <c r="B148" s="54">
        <v>188</v>
      </c>
      <c r="C148" s="54">
        <v>8812</v>
      </c>
    </row>
    <row r="149" spans="1:3" ht="11.25">
      <c r="A149" s="364" t="s">
        <v>1739</v>
      </c>
      <c r="B149" s="54">
        <v>1276</v>
      </c>
      <c r="C149" s="54">
        <v>2172</v>
      </c>
    </row>
    <row r="150" spans="1:3" ht="11.25">
      <c r="A150" s="364" t="s">
        <v>1740</v>
      </c>
      <c r="B150" s="54">
        <v>53</v>
      </c>
      <c r="C150" s="54">
        <v>91</v>
      </c>
    </row>
    <row r="151" spans="1:3" ht="11.25">
      <c r="A151" s="364" t="s">
        <v>1741</v>
      </c>
      <c r="B151" s="54">
        <v>36350</v>
      </c>
      <c r="C151" s="54">
        <v>61871</v>
      </c>
    </row>
    <row r="152" spans="1:3" ht="11.25">
      <c r="A152" s="357"/>
      <c r="B152" s="54"/>
      <c r="C152" s="54"/>
    </row>
    <row r="153" spans="1:3" ht="11.25">
      <c r="A153" s="358" t="s">
        <v>1742</v>
      </c>
      <c r="B153" s="359">
        <f>B155</f>
        <v>1601</v>
      </c>
      <c r="C153" s="54"/>
    </row>
    <row r="154" spans="1:3" ht="6.75" customHeight="1">
      <c r="A154" s="363"/>
      <c r="B154" s="363"/>
      <c r="C154" s="363"/>
    </row>
    <row r="155" spans="1:3" ht="11.25">
      <c r="A155" s="357" t="s">
        <v>1743</v>
      </c>
      <c r="B155" s="54">
        <v>1601</v>
      </c>
      <c r="C155" s="54">
        <v>2746</v>
      </c>
    </row>
    <row r="156" spans="1:3" ht="11.25">
      <c r="A156" s="357"/>
      <c r="B156" s="54"/>
      <c r="C156" s="54"/>
    </row>
    <row r="157" spans="1:3" ht="11.25">
      <c r="A157" s="358" t="s">
        <v>1744</v>
      </c>
      <c r="B157" s="359">
        <f>SUM(B159:B162)</f>
        <v>149405</v>
      </c>
      <c r="C157" s="54"/>
    </row>
    <row r="158" spans="1:3" ht="6.75" customHeight="1">
      <c r="A158" s="358"/>
      <c r="B158" s="359"/>
      <c r="C158" s="54"/>
    </row>
    <row r="159" spans="1:3" ht="11.25">
      <c r="A159" s="357" t="s">
        <v>1745</v>
      </c>
      <c r="B159" s="54">
        <v>17028</v>
      </c>
      <c r="C159" s="54">
        <v>29207</v>
      </c>
    </row>
    <row r="160" spans="1:3" ht="11.25">
      <c r="A160" s="357" t="s">
        <v>1746</v>
      </c>
      <c r="B160" s="54">
        <v>56</v>
      </c>
      <c r="C160" s="54">
        <v>96</v>
      </c>
    </row>
    <row r="161" spans="1:3" ht="11.25">
      <c r="A161" s="357" t="s">
        <v>1747</v>
      </c>
      <c r="B161" s="54">
        <v>131710</v>
      </c>
      <c r="C161" s="54">
        <v>438462</v>
      </c>
    </row>
    <row r="162" spans="1:3" ht="11.25">
      <c r="A162" s="357" t="s">
        <v>1748</v>
      </c>
      <c r="B162" s="54">
        <v>611</v>
      </c>
      <c r="C162" s="54">
        <v>2033</v>
      </c>
    </row>
    <row r="163" spans="1:3" ht="11.25">
      <c r="A163" s="357"/>
      <c r="B163" s="54"/>
      <c r="C163" s="54"/>
    </row>
    <row r="164" spans="1:3" ht="11.25">
      <c r="A164" s="358" t="s">
        <v>1749</v>
      </c>
      <c r="B164" s="359">
        <f>SUM(B166:B167)</f>
        <v>469879</v>
      </c>
      <c r="C164" s="54"/>
    </row>
    <row r="165" spans="1:3" ht="6.75" customHeight="1">
      <c r="A165" s="358"/>
      <c r="B165" s="359"/>
      <c r="C165" s="54"/>
    </row>
    <row r="166" spans="1:3" ht="11.25">
      <c r="A166" s="357" t="s">
        <v>1750</v>
      </c>
      <c r="B166" s="54">
        <v>71889</v>
      </c>
      <c r="C166" s="54">
        <v>123308</v>
      </c>
    </row>
    <row r="167" spans="1:3" ht="11.25">
      <c r="A167" s="357" t="s">
        <v>1751</v>
      </c>
      <c r="B167" s="54">
        <v>397990</v>
      </c>
      <c r="C167" s="54">
        <v>682660</v>
      </c>
    </row>
    <row r="168" spans="1:3" ht="11.25">
      <c r="A168" s="357"/>
      <c r="B168" s="54"/>
      <c r="C168" s="54"/>
    </row>
    <row r="169" spans="1:3" ht="11.25">
      <c r="A169" s="358" t="s">
        <v>1752</v>
      </c>
      <c r="B169" s="359">
        <f>SUM(B171:B176)</f>
        <v>329840</v>
      </c>
      <c r="C169" s="365"/>
    </row>
    <row r="170" spans="1:3" ht="6.75" customHeight="1">
      <c r="A170" s="358"/>
      <c r="B170" s="359"/>
      <c r="C170" s="365"/>
    </row>
    <row r="171" spans="1:3" ht="11.25">
      <c r="A171" s="357" t="s">
        <v>1753</v>
      </c>
      <c r="B171" s="54"/>
      <c r="C171" s="54"/>
    </row>
    <row r="172" spans="1:3" ht="11.25">
      <c r="A172" s="357" t="s">
        <v>1754</v>
      </c>
      <c r="B172" s="54">
        <v>32820</v>
      </c>
      <c r="C172" s="54">
        <v>56295</v>
      </c>
    </row>
    <row r="173" spans="1:3" ht="11.25">
      <c r="A173" s="357" t="s">
        <v>1755</v>
      </c>
      <c r="B173" s="54">
        <v>173161</v>
      </c>
      <c r="C173" s="54">
        <v>297017</v>
      </c>
    </row>
    <row r="174" spans="1:3" ht="11.25">
      <c r="A174" s="357" t="s">
        <v>1756</v>
      </c>
      <c r="B174" s="54">
        <v>44129</v>
      </c>
      <c r="C174" s="54">
        <v>75694</v>
      </c>
    </row>
    <row r="175" spans="1:3" ht="11.25">
      <c r="A175" s="357" t="s">
        <v>1757</v>
      </c>
      <c r="B175" s="54">
        <v>45358</v>
      </c>
      <c r="C175" s="54">
        <v>77800</v>
      </c>
    </row>
    <row r="176" spans="1:3" ht="11.25">
      <c r="A176" s="357" t="s">
        <v>1758</v>
      </c>
      <c r="B176" s="54">
        <v>34372</v>
      </c>
      <c r="C176" s="54">
        <v>58958</v>
      </c>
    </row>
    <row r="177" spans="1:3" ht="11.25">
      <c r="A177" s="357"/>
      <c r="B177" s="54"/>
      <c r="C177" s="54"/>
    </row>
    <row r="178" spans="1:3" ht="11.25">
      <c r="A178" s="358" t="s">
        <v>1759</v>
      </c>
      <c r="B178" s="359">
        <f>SUM(B180:B186)</f>
        <v>455286</v>
      </c>
      <c r="C178" s="359"/>
    </row>
    <row r="179" spans="1:3" ht="6.75" customHeight="1">
      <c r="A179" s="358"/>
      <c r="B179" s="359"/>
      <c r="C179" s="359"/>
    </row>
    <row r="180" spans="1:3" ht="11.25">
      <c r="A180" s="357" t="s">
        <v>1760</v>
      </c>
      <c r="B180" s="54">
        <v>22113</v>
      </c>
      <c r="C180" s="54">
        <v>37929</v>
      </c>
    </row>
    <row r="181" spans="1:3" ht="11.25">
      <c r="A181" s="357" t="s">
        <v>1761</v>
      </c>
      <c r="B181" s="54">
        <v>110682</v>
      </c>
      <c r="C181" s="54">
        <v>189850</v>
      </c>
    </row>
    <row r="182" spans="1:3" ht="11.25">
      <c r="A182" s="357" t="s">
        <v>1762</v>
      </c>
      <c r="B182" s="54">
        <v>58465</v>
      </c>
      <c r="C182" s="54">
        <v>100283</v>
      </c>
    </row>
    <row r="183" spans="1:3" ht="11.25">
      <c r="A183" s="357" t="s">
        <v>1763</v>
      </c>
      <c r="B183" s="54">
        <v>7047</v>
      </c>
      <c r="C183" s="54">
        <v>12087</v>
      </c>
    </row>
    <row r="184" spans="1:3" ht="11.25">
      <c r="A184" s="357" t="s">
        <v>1764</v>
      </c>
      <c r="B184" s="54">
        <v>196</v>
      </c>
      <c r="C184" s="54">
        <v>653</v>
      </c>
    </row>
    <row r="185" spans="1:3" ht="11.25">
      <c r="A185" s="357" t="s">
        <v>1765</v>
      </c>
      <c r="B185" s="54">
        <v>66330</v>
      </c>
      <c r="C185" s="54">
        <v>220812</v>
      </c>
    </row>
    <row r="186" spans="1:3" ht="11.25">
      <c r="A186" s="357" t="s">
        <v>1766</v>
      </c>
      <c r="B186" s="54">
        <v>190453</v>
      </c>
      <c r="C186" s="54">
        <v>2780340</v>
      </c>
    </row>
    <row r="187" spans="1:3" ht="11.25">
      <c r="A187" s="357"/>
      <c r="B187" s="54"/>
      <c r="C187" s="363"/>
    </row>
    <row r="188" spans="1:3" ht="12.75">
      <c r="A188" s="732" t="s">
        <v>1767</v>
      </c>
      <c r="B188" s="732"/>
      <c r="C188" s="363"/>
    </row>
    <row r="189" spans="1:3" ht="12.75">
      <c r="A189" s="355"/>
      <c r="B189" s="355"/>
      <c r="C189" s="363"/>
    </row>
    <row r="190" spans="1:3" ht="11.25">
      <c r="A190" s="356" t="s">
        <v>1768</v>
      </c>
      <c r="B190" s="174">
        <f>B192+B202</f>
        <v>54133567</v>
      </c>
      <c r="C190" s="363"/>
    </row>
    <row r="191" spans="1:3" ht="11.25" customHeight="1">
      <c r="A191" s="356"/>
      <c r="B191" s="355"/>
      <c r="C191" s="363"/>
    </row>
    <row r="192" spans="1:3" ht="11.25">
      <c r="A192" s="356" t="s">
        <v>1769</v>
      </c>
      <c r="B192" s="174">
        <f>B194+B198</f>
        <v>7221273</v>
      </c>
      <c r="C192" s="363"/>
    </row>
    <row r="193" spans="1:3" ht="11.25" customHeight="1">
      <c r="A193" s="355"/>
      <c r="B193" s="355"/>
      <c r="C193" s="363"/>
    </row>
    <row r="194" spans="1:3" ht="11.25">
      <c r="A194" s="356" t="s">
        <v>1770</v>
      </c>
      <c r="B194" s="174">
        <f>SUM(B196)</f>
        <v>5000000</v>
      </c>
      <c r="C194" s="174"/>
    </row>
    <row r="195" spans="1:3" ht="6.75" customHeight="1">
      <c r="A195" s="356"/>
      <c r="B195" s="174"/>
      <c r="C195" s="174"/>
    </row>
    <row r="196" spans="1:3" ht="11.25">
      <c r="A196" s="357" t="s">
        <v>1771</v>
      </c>
      <c r="B196" s="54">
        <v>5000000</v>
      </c>
      <c r="C196" s="363"/>
    </row>
    <row r="197" spans="1:3" ht="11.25">
      <c r="A197" s="357"/>
      <c r="B197" s="54"/>
      <c r="C197" s="363"/>
    </row>
    <row r="198" spans="1:3" ht="11.25">
      <c r="A198" s="356" t="s">
        <v>1772</v>
      </c>
      <c r="B198" s="174">
        <f>SUM(B200)</f>
        <v>2221273</v>
      </c>
      <c r="C198" s="363"/>
    </row>
    <row r="199" spans="1:3" ht="6.75" customHeight="1">
      <c r="A199" s="357"/>
      <c r="B199" s="54"/>
      <c r="C199" s="363"/>
    </row>
    <row r="200" spans="1:3" ht="11.25">
      <c r="A200" s="357" t="s">
        <v>1773</v>
      </c>
      <c r="B200" s="54">
        <v>2221273</v>
      </c>
      <c r="C200" s="363"/>
    </row>
    <row r="201" spans="1:3" ht="11.25">
      <c r="A201" s="357"/>
      <c r="B201" s="54"/>
      <c r="C201" s="363"/>
    </row>
    <row r="202" spans="1:3" ht="11.25">
      <c r="A202" s="356" t="s">
        <v>1774</v>
      </c>
      <c r="B202" s="366">
        <f>B204+B210</f>
        <v>46912294</v>
      </c>
      <c r="C202" s="363"/>
    </row>
    <row r="203" spans="1:3" ht="6.75" customHeight="1">
      <c r="A203" s="356"/>
      <c r="B203" s="54"/>
      <c r="C203" s="54"/>
    </row>
    <row r="204" spans="1:3" ht="11.25">
      <c r="A204" s="358" t="s">
        <v>993</v>
      </c>
      <c r="B204" s="359">
        <f>SUM(B206:B208)</f>
        <v>43974714</v>
      </c>
      <c r="C204" s="54"/>
    </row>
    <row r="205" spans="1:3" ht="6.75" customHeight="1">
      <c r="A205" s="356"/>
      <c r="B205" s="54"/>
      <c r="C205" s="54"/>
    </row>
    <row r="206" spans="1:3" ht="11.25">
      <c r="A206" s="357" t="s">
        <v>1775</v>
      </c>
      <c r="B206" s="54">
        <v>30873966</v>
      </c>
      <c r="C206" s="54">
        <v>52550000</v>
      </c>
    </row>
    <row r="207" spans="1:3" ht="11.25">
      <c r="A207" s="357" t="s">
        <v>1776</v>
      </c>
      <c r="B207" s="54">
        <v>2839948</v>
      </c>
      <c r="C207" s="54">
        <v>4833823</v>
      </c>
    </row>
    <row r="208" spans="1:3" ht="11.25">
      <c r="A208" s="357" t="s">
        <v>1777</v>
      </c>
      <c r="B208" s="54">
        <v>10260800</v>
      </c>
      <c r="C208" s="54">
        <v>17600000</v>
      </c>
    </row>
    <row r="209" spans="1:3" ht="11.25">
      <c r="A209" s="357"/>
      <c r="B209" s="54"/>
      <c r="C209" s="54"/>
    </row>
    <row r="210" spans="1:3" ht="11.25">
      <c r="A210" s="358" t="s">
        <v>1778</v>
      </c>
      <c r="B210" s="359">
        <f>SUM(B212)</f>
        <v>2937580</v>
      </c>
      <c r="C210" s="54"/>
    </row>
    <row r="211" spans="1:3" ht="6.75" customHeight="1">
      <c r="A211" s="357"/>
      <c r="B211" s="54"/>
      <c r="C211" s="54"/>
    </row>
    <row r="212" spans="1:3" ht="11.25">
      <c r="A212" s="357" t="s">
        <v>1779</v>
      </c>
      <c r="B212" s="54">
        <v>2937580</v>
      </c>
      <c r="C212" s="54">
        <v>5000000</v>
      </c>
    </row>
    <row r="213" spans="1:3" ht="11.25">
      <c r="A213" s="357"/>
      <c r="B213" s="54"/>
      <c r="C213" s="54"/>
    </row>
    <row r="214" spans="1:3" ht="11.25">
      <c r="A214" s="367" t="s">
        <v>30</v>
      </c>
      <c r="B214" s="368">
        <f>B216+B220</f>
        <v>14776728</v>
      </c>
      <c r="C214" s="54"/>
    </row>
    <row r="215" spans="1:3" ht="11.25">
      <c r="A215" s="357"/>
      <c r="B215" s="363"/>
      <c r="C215" s="54"/>
    </row>
    <row r="216" spans="1:3" ht="11.25">
      <c r="A216" s="358" t="s">
        <v>1780</v>
      </c>
      <c r="B216" s="359">
        <f>SUM(B218:B218)</f>
        <v>1460902</v>
      </c>
      <c r="C216" s="363"/>
    </row>
    <row r="217" spans="1:3" ht="6.75" customHeight="1">
      <c r="A217" s="358"/>
      <c r="B217" s="363"/>
      <c r="C217" s="363"/>
    </row>
    <row r="218" spans="1:3" ht="11.25">
      <c r="A218" s="357" t="s">
        <v>1781</v>
      </c>
      <c r="B218" s="54">
        <v>1460902</v>
      </c>
      <c r="C218" s="54">
        <v>2505835</v>
      </c>
    </row>
    <row r="219" spans="1:3" ht="11.25">
      <c r="A219" s="357"/>
      <c r="B219" s="363"/>
      <c r="C219" s="363"/>
    </row>
    <row r="220" spans="1:3" ht="11.25">
      <c r="A220" s="358" t="s">
        <v>1782</v>
      </c>
      <c r="B220" s="359">
        <f>SUM(B222:B223)</f>
        <v>13315826</v>
      </c>
      <c r="C220" s="54"/>
    </row>
    <row r="221" spans="1:3" ht="6.75" customHeight="1">
      <c r="A221" s="358"/>
      <c r="B221" s="359"/>
      <c r="C221" s="54"/>
    </row>
    <row r="222" spans="1:3" ht="11.25">
      <c r="A222" s="357" t="s">
        <v>1783</v>
      </c>
      <c r="B222" s="54">
        <v>12679947</v>
      </c>
      <c r="C222" s="54">
        <v>21749481</v>
      </c>
    </row>
    <row r="223" spans="1:3" ht="11.25">
      <c r="A223" s="357" t="s">
        <v>1784</v>
      </c>
      <c r="B223" s="54">
        <v>635879</v>
      </c>
      <c r="C223" s="54">
        <v>1090701</v>
      </c>
    </row>
    <row r="224" spans="1:3" ht="15" customHeight="1">
      <c r="A224" s="356"/>
      <c r="B224" s="174"/>
      <c r="C224" s="174"/>
    </row>
    <row r="225" spans="1:3" ht="15" customHeight="1">
      <c r="A225" s="356" t="s">
        <v>1785</v>
      </c>
      <c r="B225" s="174">
        <f>B9+B16+B74+B110+B190</f>
        <v>93256862</v>
      </c>
      <c r="C225" s="174"/>
    </row>
    <row r="226" spans="1:3" ht="15" customHeight="1">
      <c r="A226" s="356"/>
      <c r="B226" s="174"/>
      <c r="C226" s="174"/>
    </row>
    <row r="227" spans="1:3" ht="15" customHeight="1">
      <c r="A227" s="356" t="s">
        <v>1786</v>
      </c>
      <c r="B227" s="174">
        <f>B225+B214</f>
        <v>108033590</v>
      </c>
      <c r="C227" s="54"/>
    </row>
    <row r="228" spans="1:3" ht="15" customHeight="1">
      <c r="A228" s="369"/>
      <c r="B228" s="370"/>
      <c r="C228" s="370"/>
    </row>
    <row r="229" spans="1:3" ht="11.25">
      <c r="A229" s="369" t="s">
        <v>1787</v>
      </c>
      <c r="B229" s="370"/>
      <c r="C229" s="370"/>
    </row>
    <row r="230" spans="1:3" ht="11.25">
      <c r="A230" s="369" t="s">
        <v>1788</v>
      </c>
      <c r="B230" s="371"/>
      <c r="C230" s="353"/>
    </row>
    <row r="231" spans="1:2" ht="11.25">
      <c r="A231" s="372"/>
      <c r="B231" s="374"/>
    </row>
    <row r="232" ht="11.25">
      <c r="A232" s="369" t="s">
        <v>1789</v>
      </c>
    </row>
    <row r="233" ht="11.25">
      <c r="A233" s="369" t="s">
        <v>1790</v>
      </c>
    </row>
    <row r="234" ht="11.25">
      <c r="A234" s="369"/>
    </row>
    <row r="235" ht="11.25">
      <c r="A235" s="369" t="s">
        <v>1791</v>
      </c>
    </row>
    <row r="236" ht="11.25">
      <c r="A236" s="369" t="s">
        <v>1792</v>
      </c>
    </row>
    <row r="237" ht="11.25">
      <c r="A237" s="369"/>
    </row>
    <row r="238" ht="11.25">
      <c r="A238" s="369" t="s">
        <v>1793</v>
      </c>
    </row>
    <row r="239" ht="11.25">
      <c r="A239" s="369" t="s">
        <v>1794</v>
      </c>
    </row>
    <row r="240" ht="11.25">
      <c r="A240" s="369"/>
    </row>
    <row r="241" ht="11.25">
      <c r="A241" s="369" t="s">
        <v>1795</v>
      </c>
    </row>
    <row r="242" ht="11.25">
      <c r="A242" s="369" t="s">
        <v>1796</v>
      </c>
    </row>
    <row r="243" spans="1:3" ht="11.25">
      <c r="A243" s="372"/>
      <c r="B243" s="371"/>
      <c r="C243" s="353"/>
    </row>
    <row r="244" ht="11.25">
      <c r="A244" s="369" t="s">
        <v>1797</v>
      </c>
    </row>
    <row r="245" ht="11.25">
      <c r="A245" s="369" t="s">
        <v>1798</v>
      </c>
    </row>
    <row r="246" ht="11.25">
      <c r="A246" s="369"/>
    </row>
    <row r="247" ht="11.25">
      <c r="A247" s="369" t="s">
        <v>1799</v>
      </c>
    </row>
    <row r="248" ht="11.25">
      <c r="A248" s="369" t="s">
        <v>1800</v>
      </c>
    </row>
    <row r="249" ht="11.25">
      <c r="A249" s="369" t="s">
        <v>1801</v>
      </c>
    </row>
    <row r="250" ht="11.25">
      <c r="A250" s="369"/>
    </row>
    <row r="251" ht="11.25">
      <c r="A251" s="369"/>
    </row>
    <row r="252" spans="1:2" s="375" customFormat="1" ht="18.75">
      <c r="A252" s="347" t="s">
        <v>1802</v>
      </c>
      <c r="B252" s="141">
        <v>133283236</v>
      </c>
    </row>
    <row r="253" ht="11.25">
      <c r="A253" s="369"/>
    </row>
    <row r="254" ht="11.25">
      <c r="A254" s="372" t="s">
        <v>1803</v>
      </c>
    </row>
    <row r="255" spans="1:2" ht="15" customHeight="1">
      <c r="A255" s="354"/>
      <c r="B255" s="354"/>
    </row>
    <row r="256" spans="2:3" ht="15" customHeight="1">
      <c r="B256" s="376"/>
      <c r="C256" s="376"/>
    </row>
    <row r="259" s="377" customFormat="1" ht="15" customHeight="1"/>
    <row r="262" spans="1:3" s="377" customFormat="1" ht="15" customHeight="1">
      <c r="A262" s="377" t="s">
        <v>1804</v>
      </c>
      <c r="C262" s="377" t="s">
        <v>1839</v>
      </c>
    </row>
  </sheetData>
  <mergeCells count="6">
    <mergeCell ref="A72:B72"/>
    <mergeCell ref="A188:B188"/>
    <mergeCell ref="A1:C1"/>
    <mergeCell ref="A2:C2"/>
    <mergeCell ref="A3:C3"/>
    <mergeCell ref="A7:B7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1">
      <selection activeCell="B12" sqref="B12"/>
    </sheetView>
  </sheetViews>
  <sheetFormatPr defaultColWidth="9.140625" defaultRowHeight="12.75"/>
  <cols>
    <col min="1" max="1" width="46.28125" style="0" customWidth="1"/>
    <col min="2" max="2" width="22.421875" style="0" customWidth="1"/>
    <col min="3" max="3" width="23.00390625" style="0" customWidth="1"/>
  </cols>
  <sheetData>
    <row r="1" spans="1:3" ht="15.75">
      <c r="A1" s="702" t="s">
        <v>1900</v>
      </c>
      <c r="B1" s="702"/>
      <c r="C1" s="702"/>
    </row>
    <row r="2" spans="1:3" ht="12.75">
      <c r="A2" s="73"/>
      <c r="B2" s="74"/>
      <c r="C2" s="75" t="s">
        <v>1841</v>
      </c>
    </row>
    <row r="3" spans="1:3" ht="12.75">
      <c r="A3" s="76" t="s">
        <v>1806</v>
      </c>
      <c r="B3" s="77" t="s">
        <v>1901</v>
      </c>
      <c r="C3" s="77" t="s">
        <v>1902</v>
      </c>
    </row>
    <row r="4" spans="1:3" ht="12.75">
      <c r="A4" s="76">
        <v>1</v>
      </c>
      <c r="B4" s="77">
        <v>2</v>
      </c>
      <c r="C4" s="77">
        <v>3</v>
      </c>
    </row>
    <row r="5" spans="1:3" ht="15.75">
      <c r="A5" s="78" t="s">
        <v>1903</v>
      </c>
      <c r="B5" s="79"/>
      <c r="C5" s="79"/>
    </row>
    <row r="6" spans="1:3" ht="12.75">
      <c r="A6" s="80" t="s">
        <v>1904</v>
      </c>
      <c r="B6" s="81">
        <v>1233385007</v>
      </c>
      <c r="C6" s="81">
        <v>1541474426</v>
      </c>
    </row>
    <row r="7" spans="1:3" ht="12.75">
      <c r="A7" s="82" t="s">
        <v>1905</v>
      </c>
      <c r="B7" s="83">
        <v>4431911</v>
      </c>
      <c r="C7" s="83">
        <v>7203056</v>
      </c>
    </row>
    <row r="8" spans="1:3" ht="12.75">
      <c r="A8" s="84" t="s">
        <v>1906</v>
      </c>
      <c r="B8" s="83">
        <v>1156587181</v>
      </c>
      <c r="C8" s="83">
        <v>1421186819</v>
      </c>
    </row>
    <row r="9" spans="1:3" ht="12.75">
      <c r="A9" s="84" t="s">
        <v>1907</v>
      </c>
      <c r="B9" s="79"/>
      <c r="C9" s="79"/>
    </row>
    <row r="10" spans="1:3" ht="12.75">
      <c r="A10" s="85" t="s">
        <v>1908</v>
      </c>
      <c r="B10" s="86">
        <v>862068694</v>
      </c>
      <c r="C10" s="86">
        <v>984665023</v>
      </c>
    </row>
    <row r="11" spans="1:3" ht="12.75">
      <c r="A11" s="85" t="s">
        <v>1909</v>
      </c>
      <c r="B11" s="83">
        <v>144791168</v>
      </c>
      <c r="C11" s="83">
        <v>195927045</v>
      </c>
    </row>
    <row r="12" spans="1:3" ht="12.75">
      <c r="A12" s="87" t="s">
        <v>1910</v>
      </c>
      <c r="B12" s="83">
        <v>215647269</v>
      </c>
      <c r="C12" s="83">
        <v>240956082</v>
      </c>
    </row>
    <row r="13" spans="1:3" ht="12.75">
      <c r="A13" s="88" t="s">
        <v>1911</v>
      </c>
      <c r="B13" s="83">
        <v>8600761</v>
      </c>
      <c r="C13" s="83">
        <v>134376640</v>
      </c>
    </row>
    <row r="14" spans="1:3" ht="12.75">
      <c r="A14" s="88" t="s">
        <v>1912</v>
      </c>
      <c r="B14" s="86">
        <v>13236255</v>
      </c>
      <c r="C14" s="86">
        <v>22086811</v>
      </c>
    </row>
    <row r="15" spans="1:3" ht="12.75">
      <c r="A15" s="88" t="s">
        <v>1913</v>
      </c>
      <c r="B15" s="83">
        <v>110747178</v>
      </c>
      <c r="C15" s="83">
        <v>124934904</v>
      </c>
    </row>
    <row r="16" spans="1:3" ht="12.75">
      <c r="A16" s="88" t="s">
        <v>1914</v>
      </c>
      <c r="B16" s="83">
        <v>48748160</v>
      </c>
      <c r="C16" s="83">
        <v>54575157</v>
      </c>
    </row>
    <row r="17" spans="1:3" ht="12.75">
      <c r="A17" s="88" t="s">
        <v>1915</v>
      </c>
      <c r="B17" s="75">
        <v>21612509</v>
      </c>
      <c r="C17" s="75">
        <v>24755024</v>
      </c>
    </row>
    <row r="18" spans="1:3" ht="12.75">
      <c r="A18" s="88" t="s">
        <v>1916</v>
      </c>
      <c r="B18" s="86">
        <v>15750275</v>
      </c>
      <c r="C18" s="86">
        <v>18223309</v>
      </c>
    </row>
    <row r="19" spans="1:3" ht="12.75">
      <c r="A19" s="88" t="s">
        <v>1917</v>
      </c>
      <c r="B19" s="83">
        <v>11197209</v>
      </c>
      <c r="C19" s="83">
        <v>14788717</v>
      </c>
    </row>
    <row r="20" spans="1:3" ht="12.75">
      <c r="A20" s="88" t="s">
        <v>1918</v>
      </c>
      <c r="B20" s="83">
        <v>57849611</v>
      </c>
      <c r="C20" s="83">
        <v>47094791</v>
      </c>
    </row>
    <row r="21" spans="1:3" ht="12.75">
      <c r="A21" s="88" t="s">
        <v>1919</v>
      </c>
      <c r="B21" s="75">
        <v>26627811</v>
      </c>
      <c r="C21" s="75">
        <v>30320407</v>
      </c>
    </row>
    <row r="22" spans="1:3" ht="12.75">
      <c r="A22" s="87" t="s">
        <v>1920</v>
      </c>
      <c r="B22" s="86">
        <v>11610223</v>
      </c>
      <c r="C22" s="86">
        <v>11509727</v>
      </c>
    </row>
    <row r="23" spans="1:3" ht="12.75">
      <c r="A23" s="88" t="s">
        <v>1921</v>
      </c>
      <c r="B23" s="89">
        <v>11515256</v>
      </c>
      <c r="C23" s="89">
        <v>13154387</v>
      </c>
    </row>
    <row r="24" spans="1:3" ht="12.75">
      <c r="A24" s="87" t="s">
        <v>1922</v>
      </c>
      <c r="B24" s="89">
        <v>42976761</v>
      </c>
      <c r="C24" s="89">
        <v>59298078</v>
      </c>
    </row>
    <row r="25" spans="1:3" ht="12.75">
      <c r="A25" s="88" t="s">
        <v>1923</v>
      </c>
      <c r="B25" s="89">
        <v>72365915</v>
      </c>
      <c r="C25" s="89">
        <v>113084551</v>
      </c>
    </row>
    <row r="26" spans="1:3" ht="12.75">
      <c r="A26" s="90" t="s">
        <v>1924</v>
      </c>
      <c r="B26" s="91">
        <v>156065724</v>
      </c>
      <c r="C26" s="91">
        <v>135539705</v>
      </c>
    </row>
    <row r="27" spans="1:3" ht="12.75">
      <c r="A27" s="88" t="s">
        <v>1925</v>
      </c>
      <c r="B27" s="86">
        <v>20255676</v>
      </c>
      <c r="C27" s="86">
        <v>20890285</v>
      </c>
    </row>
    <row r="28" spans="1:3" ht="12.75">
      <c r="A28" s="88" t="s">
        <v>1926</v>
      </c>
      <c r="B28" s="89">
        <v>13906337</v>
      </c>
      <c r="C28" s="89">
        <v>13104869</v>
      </c>
    </row>
    <row r="29" spans="1:3" ht="12.75">
      <c r="A29" s="88" t="s">
        <v>1927</v>
      </c>
      <c r="B29" s="83">
        <v>803395</v>
      </c>
      <c r="C29" s="83">
        <v>1339588</v>
      </c>
    </row>
    <row r="30" spans="1:3" ht="12.75">
      <c r="A30" s="88" t="s">
        <v>1928</v>
      </c>
      <c r="B30" s="75">
        <v>884090</v>
      </c>
      <c r="C30" s="75">
        <v>777927</v>
      </c>
    </row>
    <row r="31" spans="1:3" ht="12.75">
      <c r="A31" s="92" t="s">
        <v>1929</v>
      </c>
      <c r="B31" s="86">
        <v>2065519</v>
      </c>
      <c r="C31" s="86">
        <v>1486547</v>
      </c>
    </row>
    <row r="32" spans="1:3" ht="12.75">
      <c r="A32" s="93" t="s">
        <v>1930</v>
      </c>
      <c r="B32" s="89">
        <v>3766699</v>
      </c>
      <c r="C32" s="89">
        <v>3829331</v>
      </c>
    </row>
    <row r="33" spans="1:3" ht="12.75">
      <c r="A33" s="93" t="s">
        <v>1931</v>
      </c>
      <c r="B33" s="89">
        <v>2338744</v>
      </c>
      <c r="C33" s="89">
        <v>2142340</v>
      </c>
    </row>
    <row r="34" spans="1:3" ht="12.75">
      <c r="A34" s="93" t="s">
        <v>1932</v>
      </c>
      <c r="B34" s="94">
        <v>1949544</v>
      </c>
      <c r="C34" s="94">
        <v>1945070</v>
      </c>
    </row>
    <row r="35" spans="1:3" ht="12.75">
      <c r="A35" s="93" t="s">
        <v>1933</v>
      </c>
      <c r="B35" s="86">
        <v>392296</v>
      </c>
      <c r="C35" s="86">
        <v>333702</v>
      </c>
    </row>
    <row r="36" spans="1:3" ht="12.75">
      <c r="A36" s="93" t="s">
        <v>1934</v>
      </c>
      <c r="B36" s="89">
        <v>1706050</v>
      </c>
      <c r="C36" s="89">
        <v>1250364</v>
      </c>
    </row>
    <row r="37" spans="1:3" ht="12.75">
      <c r="A37" s="88" t="s">
        <v>1935</v>
      </c>
      <c r="B37" s="89">
        <v>100844</v>
      </c>
      <c r="C37" s="89">
        <v>91294</v>
      </c>
    </row>
    <row r="38" spans="1:3" ht="12.75">
      <c r="A38" s="88" t="s">
        <v>1936</v>
      </c>
      <c r="B38" s="94">
        <v>893546</v>
      </c>
      <c r="C38" s="94">
        <v>889971</v>
      </c>
    </row>
    <row r="39" spans="1:3" ht="12.75">
      <c r="A39" s="88" t="s">
        <v>1937</v>
      </c>
      <c r="B39" s="86">
        <v>5354949</v>
      </c>
      <c r="C39" s="86">
        <v>6804151</v>
      </c>
    </row>
    <row r="40" spans="1:3" ht="12.75">
      <c r="A40" s="87" t="s">
        <v>1938</v>
      </c>
      <c r="B40" s="89"/>
      <c r="C40" s="89"/>
    </row>
    <row r="41" spans="1:3" ht="12.75">
      <c r="A41" s="88" t="s">
        <v>1939</v>
      </c>
      <c r="B41" s="83">
        <v>469796</v>
      </c>
      <c r="C41" s="83">
        <v>370433</v>
      </c>
    </row>
    <row r="42" spans="1:3" ht="12.75">
      <c r="A42" s="88" t="s">
        <v>1940</v>
      </c>
      <c r="B42" s="75">
        <v>45284529</v>
      </c>
      <c r="C42" s="75">
        <v>49765482</v>
      </c>
    </row>
    <row r="43" spans="1:3" ht="12.75">
      <c r="A43" s="88" t="s">
        <v>1941</v>
      </c>
      <c r="B43" s="86">
        <v>8787249</v>
      </c>
      <c r="C43" s="86">
        <v>8829155</v>
      </c>
    </row>
    <row r="44" spans="1:3" ht="12.75">
      <c r="A44" s="88" t="s">
        <v>1942</v>
      </c>
      <c r="B44" s="83">
        <v>85598</v>
      </c>
      <c r="C44" s="83">
        <v>3414948</v>
      </c>
    </row>
    <row r="45" spans="1:3" ht="12.75">
      <c r="A45" s="88" t="s">
        <v>1943</v>
      </c>
      <c r="B45" s="83">
        <v>81182876</v>
      </c>
      <c r="C45" s="83">
        <v>52269402</v>
      </c>
    </row>
    <row r="46" spans="1:3" ht="12.75">
      <c r="A46" s="88" t="s">
        <v>1944</v>
      </c>
      <c r="B46" s="83">
        <v>396034</v>
      </c>
      <c r="C46" s="83">
        <v>440953</v>
      </c>
    </row>
    <row r="47" spans="1:3" ht="12.75">
      <c r="A47" s="88" t="s">
        <v>1945</v>
      </c>
      <c r="B47" s="83">
        <v>80751497</v>
      </c>
      <c r="C47" s="83">
        <v>51662795</v>
      </c>
    </row>
    <row r="48" spans="1:3" ht="12.75">
      <c r="A48" s="88" t="s">
        <v>1946</v>
      </c>
      <c r="B48" s="83">
        <v>18182422</v>
      </c>
      <c r="C48" s="83">
        <v>18121259</v>
      </c>
    </row>
    <row r="49" spans="1:3" ht="12.75">
      <c r="A49" s="87" t="s">
        <v>1947</v>
      </c>
      <c r="B49" s="83">
        <v>52252870</v>
      </c>
      <c r="C49" s="83">
        <v>20121143</v>
      </c>
    </row>
    <row r="50" spans="1:3" ht="12.75">
      <c r="A50" s="87" t="s">
        <v>1948</v>
      </c>
      <c r="B50" s="83">
        <v>2239011</v>
      </c>
      <c r="C50" s="83">
        <v>4626162</v>
      </c>
    </row>
    <row r="51" spans="1:3" ht="12.75">
      <c r="A51" s="88" t="s">
        <v>1949</v>
      </c>
      <c r="B51" s="83">
        <v>4306141</v>
      </c>
      <c r="C51" s="83">
        <v>5341851</v>
      </c>
    </row>
    <row r="52" spans="1:3" ht="12.75">
      <c r="A52" s="88" t="s">
        <v>1950</v>
      </c>
      <c r="B52" s="83">
        <v>1294445</v>
      </c>
      <c r="C52" s="83">
        <v>772518</v>
      </c>
    </row>
    <row r="53" spans="1:3" ht="12.75">
      <c r="A53" s="87" t="s">
        <v>1951</v>
      </c>
      <c r="B53" s="83">
        <v>132958</v>
      </c>
      <c r="C53" s="83">
        <v>52795</v>
      </c>
    </row>
    <row r="54" spans="1:3" ht="12.75">
      <c r="A54" s="88" t="s">
        <v>1952</v>
      </c>
      <c r="B54" s="83">
        <v>2378995</v>
      </c>
      <c r="C54" s="83">
        <v>2792721</v>
      </c>
    </row>
    <row r="55" spans="1:3" ht="12.75">
      <c r="A55" s="88"/>
      <c r="B55" s="83"/>
      <c r="C55" s="83"/>
    </row>
    <row r="56" spans="1:3" ht="12.75">
      <c r="A56" s="95" t="s">
        <v>1953</v>
      </c>
      <c r="B56" s="81">
        <v>1389450731</v>
      </c>
      <c r="C56" s="81">
        <v>1677014131</v>
      </c>
    </row>
    <row r="57" spans="1:3" ht="12.75">
      <c r="A57" s="88"/>
      <c r="B57" s="83"/>
      <c r="C57" s="83"/>
    </row>
    <row r="58" spans="1:3" ht="12.75">
      <c r="A58" s="88"/>
      <c r="B58" s="83"/>
      <c r="C58" s="83"/>
    </row>
    <row r="59" spans="1:3" ht="15.75">
      <c r="A59" s="96" t="s">
        <v>1954</v>
      </c>
      <c r="B59" s="83"/>
      <c r="C59" s="83"/>
    </row>
    <row r="60" spans="1:3" ht="12.75">
      <c r="A60" s="95" t="s">
        <v>1955</v>
      </c>
      <c r="B60" s="79"/>
      <c r="C60" s="79"/>
    </row>
    <row r="61" spans="1:3" ht="12.75">
      <c r="A61" s="87" t="s">
        <v>1956</v>
      </c>
      <c r="B61" s="86">
        <v>1158745880</v>
      </c>
      <c r="C61" s="86">
        <v>1457027766</v>
      </c>
    </row>
    <row r="62" spans="1:3" ht="12.75">
      <c r="A62" s="87" t="s">
        <v>1957</v>
      </c>
      <c r="B62" s="83">
        <v>34573801</v>
      </c>
      <c r="C62" s="83">
        <v>7903907</v>
      </c>
    </row>
    <row r="63" spans="1:3" ht="12.75">
      <c r="A63" s="87" t="s">
        <v>1958</v>
      </c>
      <c r="B63" s="83">
        <v>80669367</v>
      </c>
      <c r="C63" s="83">
        <v>-5040802</v>
      </c>
    </row>
    <row r="64" spans="1:3" ht="12.75">
      <c r="A64" s="87" t="s">
        <v>1959</v>
      </c>
      <c r="B64" s="79"/>
      <c r="C64" s="79"/>
    </row>
    <row r="65" spans="1:3" ht="12.75">
      <c r="A65" s="87" t="s">
        <v>1960</v>
      </c>
      <c r="B65" s="86">
        <v>62813776</v>
      </c>
      <c r="C65" s="86">
        <v>136233357</v>
      </c>
    </row>
    <row r="66" spans="1:3" ht="12.75">
      <c r="A66" s="88" t="s">
        <v>1961</v>
      </c>
      <c r="B66" s="83">
        <v>1054875</v>
      </c>
      <c r="C66" s="83">
        <v>1454027</v>
      </c>
    </row>
    <row r="67" spans="1:3" ht="12.75">
      <c r="A67" s="88" t="s">
        <v>1962</v>
      </c>
      <c r="B67" s="83">
        <v>14803951</v>
      </c>
      <c r="C67" s="83">
        <v>28102520</v>
      </c>
    </row>
    <row r="68" spans="1:3" ht="12.75">
      <c r="A68" s="88" t="s">
        <v>1963</v>
      </c>
      <c r="B68" s="79"/>
      <c r="C68" s="75">
        <v>855002</v>
      </c>
    </row>
    <row r="69" spans="1:3" ht="12.75">
      <c r="A69" s="88" t="s">
        <v>1964</v>
      </c>
      <c r="B69" s="86">
        <v>12374615</v>
      </c>
      <c r="C69" s="86">
        <v>22776383</v>
      </c>
    </row>
    <row r="70" spans="1:3" ht="12.75">
      <c r="A70" s="88" t="s">
        <v>1965</v>
      </c>
      <c r="B70" s="83">
        <v>10065757</v>
      </c>
      <c r="C70" s="83">
        <v>11038461</v>
      </c>
    </row>
    <row r="71" spans="1:3" ht="12.75">
      <c r="A71" s="88" t="s">
        <v>1966</v>
      </c>
      <c r="B71" s="83">
        <v>14348709</v>
      </c>
      <c r="C71" s="83">
        <v>16663510</v>
      </c>
    </row>
    <row r="72" spans="1:3" ht="12.75">
      <c r="A72" s="88"/>
      <c r="B72" s="83"/>
      <c r="C72" s="83"/>
    </row>
    <row r="73" spans="1:3" ht="12.75">
      <c r="A73" s="95" t="s">
        <v>1967</v>
      </c>
      <c r="B73" s="91">
        <v>1389450731</v>
      </c>
      <c r="C73" s="91">
        <v>1677014131</v>
      </c>
    </row>
    <row r="74" spans="1:3" ht="12.75">
      <c r="A74" s="95"/>
      <c r="B74" s="91"/>
      <c r="C74" s="91"/>
    </row>
    <row r="75" spans="1:9" ht="12.75">
      <c r="A75" s="93"/>
      <c r="B75" s="83"/>
      <c r="C75" s="83"/>
      <c r="D75" s="83"/>
      <c r="E75" s="83"/>
      <c r="F75" s="83"/>
      <c r="G75" s="83"/>
      <c r="H75" s="97"/>
      <c r="I75" s="97"/>
    </row>
    <row r="76" spans="1:9" ht="12.75">
      <c r="A76" s="92" t="s">
        <v>1968</v>
      </c>
      <c r="B76" s="83"/>
      <c r="C76" s="83"/>
      <c r="D76" s="83"/>
      <c r="E76" s="83"/>
      <c r="F76" s="98"/>
      <c r="G76" s="83"/>
      <c r="H76" s="99"/>
      <c r="I76" s="99"/>
    </row>
    <row r="77" spans="1:9" ht="12.75">
      <c r="A77" s="93"/>
      <c r="B77" s="100"/>
      <c r="C77" s="100"/>
      <c r="D77" s="101"/>
      <c r="E77" s="101"/>
      <c r="F77" s="101"/>
      <c r="G77" s="101"/>
      <c r="H77" s="101"/>
      <c r="I77" s="101"/>
    </row>
    <row r="78" spans="1:9" ht="12.75">
      <c r="A78" s="93"/>
      <c r="B78" s="100"/>
      <c r="C78" s="100"/>
      <c r="D78" s="101"/>
      <c r="E78" s="101"/>
      <c r="F78" s="101"/>
      <c r="G78" s="101"/>
      <c r="H78" s="101"/>
      <c r="I78" s="101"/>
    </row>
    <row r="79" spans="1:9" ht="12.75">
      <c r="A79" s="93"/>
      <c r="B79" s="100"/>
      <c r="C79" s="100"/>
      <c r="D79" s="101"/>
      <c r="E79" s="101"/>
      <c r="F79" s="101"/>
      <c r="G79" s="101"/>
      <c r="H79" s="101"/>
      <c r="I79" s="101"/>
    </row>
    <row r="80" spans="1:9" ht="12.75">
      <c r="A80" s="93"/>
      <c r="B80" s="100"/>
      <c r="C80" s="100"/>
      <c r="D80" s="101"/>
      <c r="E80" s="101"/>
      <c r="F80" s="101"/>
      <c r="G80" s="101"/>
      <c r="H80" s="101"/>
      <c r="I80" s="101"/>
    </row>
    <row r="81" spans="1:9" ht="12.75">
      <c r="A81" s="93"/>
      <c r="B81" s="100"/>
      <c r="C81" s="100"/>
      <c r="D81" s="101"/>
      <c r="E81" s="101"/>
      <c r="F81" s="101"/>
      <c r="G81" s="101"/>
      <c r="H81" s="101"/>
      <c r="I81" s="101"/>
    </row>
    <row r="82" spans="1:9" ht="12.75">
      <c r="A82" s="93"/>
      <c r="B82" s="100"/>
      <c r="C82" s="100"/>
      <c r="D82" s="101"/>
      <c r="E82" s="101"/>
      <c r="F82" s="101"/>
      <c r="G82" s="101"/>
      <c r="H82" s="101"/>
      <c r="I82" s="101"/>
    </row>
    <row r="83" spans="1:9" ht="12.75">
      <c r="A83" s="93"/>
      <c r="B83" s="100"/>
      <c r="C83" s="100"/>
      <c r="D83" s="101"/>
      <c r="E83" s="101"/>
      <c r="F83" s="101"/>
      <c r="G83" s="101"/>
      <c r="H83" s="101"/>
      <c r="I83" s="101"/>
    </row>
    <row r="84" spans="1:15" ht="12.75">
      <c r="A84" s="92" t="s">
        <v>1969</v>
      </c>
      <c r="B84" s="100"/>
      <c r="C84" s="102" t="s">
        <v>1970</v>
      </c>
      <c r="D84" s="101"/>
      <c r="E84" s="101"/>
      <c r="F84" s="93"/>
      <c r="G84" s="93"/>
      <c r="H84" s="83"/>
      <c r="I84" s="83"/>
      <c r="J84" s="83"/>
      <c r="K84" s="83"/>
      <c r="L84" s="83"/>
      <c r="M84" s="83"/>
      <c r="N84" s="97"/>
      <c r="O84" s="97"/>
    </row>
    <row r="85" spans="1:15" ht="12.75">
      <c r="A85" s="93"/>
      <c r="B85" s="100"/>
      <c r="C85" s="100"/>
      <c r="D85" s="101"/>
      <c r="E85" s="101"/>
      <c r="F85" s="92" t="s">
        <v>1971</v>
      </c>
      <c r="G85" s="93"/>
      <c r="H85" s="98"/>
      <c r="I85" s="83"/>
      <c r="J85" s="98"/>
      <c r="K85" s="83"/>
      <c r="L85" s="98"/>
      <c r="M85" s="83"/>
      <c r="N85" s="99"/>
      <c r="O85" s="99"/>
    </row>
    <row r="86" spans="1:15" ht="12.75">
      <c r="A86" s="93"/>
      <c r="B86" s="100"/>
      <c r="C86" s="100"/>
      <c r="D86" s="101"/>
      <c r="E86" s="101"/>
      <c r="F86" s="93"/>
      <c r="G86" s="93"/>
      <c r="H86" s="100"/>
      <c r="I86" s="100"/>
      <c r="J86" s="101"/>
      <c r="K86" s="101"/>
      <c r="L86" s="101"/>
      <c r="M86" s="101"/>
      <c r="N86" s="101"/>
      <c r="O86" s="101"/>
    </row>
    <row r="87" spans="1:15" ht="12.75">
      <c r="A87" s="93"/>
      <c r="B87" s="100"/>
      <c r="C87" s="100"/>
      <c r="D87" s="101"/>
      <c r="E87" s="101"/>
      <c r="F87" s="93"/>
      <c r="G87" s="93"/>
      <c r="H87" s="100"/>
      <c r="I87" s="100"/>
      <c r="J87" s="101"/>
      <c r="K87" s="101"/>
      <c r="L87" s="101"/>
      <c r="M87" s="101"/>
      <c r="N87" s="101"/>
      <c r="O87" s="101"/>
    </row>
    <row r="88" spans="1:15" ht="12.75">
      <c r="A88" s="92" t="s">
        <v>1838</v>
      </c>
      <c r="B88" s="100"/>
      <c r="C88" s="102" t="s">
        <v>1972</v>
      </c>
      <c r="D88" s="101"/>
      <c r="E88" s="101"/>
      <c r="F88" s="93"/>
      <c r="G88" s="93"/>
      <c r="H88" s="100"/>
      <c r="I88" s="100"/>
      <c r="J88" s="101"/>
      <c r="K88" s="101"/>
      <c r="L88" s="101"/>
      <c r="M88" s="101"/>
      <c r="N88" s="101"/>
      <c r="O88" s="101"/>
    </row>
    <row r="89" spans="1:15" ht="12.75">
      <c r="A89" s="93"/>
      <c r="B89" s="100"/>
      <c r="C89" s="100"/>
      <c r="D89" s="101"/>
      <c r="E89" s="101"/>
      <c r="F89" s="93"/>
      <c r="G89" s="93"/>
      <c r="H89" s="100"/>
      <c r="I89" s="100"/>
      <c r="J89" s="101"/>
      <c r="K89" s="101"/>
      <c r="L89" s="101"/>
      <c r="M89" s="101"/>
      <c r="N89" s="101"/>
      <c r="O89" s="101"/>
    </row>
    <row r="90" spans="6:15" ht="12.75">
      <c r="F90" s="93"/>
      <c r="G90" s="93"/>
      <c r="H90" s="100"/>
      <c r="I90" s="100"/>
      <c r="J90" s="101"/>
      <c r="K90" s="101"/>
      <c r="L90" s="101"/>
      <c r="M90" s="101"/>
      <c r="N90" s="101"/>
      <c r="O90" s="101"/>
    </row>
    <row r="91" spans="6:15" ht="12.75">
      <c r="F91" s="93"/>
      <c r="G91" s="93"/>
      <c r="H91" s="100"/>
      <c r="I91" s="100"/>
      <c r="J91" s="101"/>
      <c r="K91" s="101"/>
      <c r="L91" s="101"/>
      <c r="M91" s="101"/>
      <c r="N91" s="101"/>
      <c r="O91" s="101"/>
    </row>
    <row r="92" spans="6:15" ht="12.75">
      <c r="F92" s="93"/>
      <c r="G92" s="93"/>
      <c r="H92" s="100"/>
      <c r="I92" s="100"/>
      <c r="J92" s="101"/>
      <c r="K92" s="101"/>
      <c r="L92" s="101"/>
      <c r="M92" s="101"/>
      <c r="N92" s="101"/>
      <c r="O92" s="101"/>
    </row>
    <row r="93" spans="6:15" ht="12.75">
      <c r="F93" s="92" t="s">
        <v>1973</v>
      </c>
      <c r="G93" s="93"/>
      <c r="H93" s="100"/>
      <c r="I93" s="100"/>
      <c r="J93" s="101"/>
      <c r="K93" s="101"/>
      <c r="L93" s="101"/>
      <c r="M93" s="101"/>
      <c r="N93" s="101"/>
      <c r="O93" s="101"/>
    </row>
    <row r="94" spans="6:15" ht="12.75">
      <c r="F94" s="93"/>
      <c r="G94" s="93"/>
      <c r="H94" s="100"/>
      <c r="I94" s="100"/>
      <c r="J94" s="101"/>
      <c r="K94" s="101"/>
      <c r="L94" s="101"/>
      <c r="M94" s="101"/>
      <c r="N94" s="101"/>
      <c r="O94" s="101"/>
    </row>
    <row r="95" spans="6:15" ht="12.75">
      <c r="F95" s="93"/>
      <c r="G95" s="93"/>
      <c r="H95" s="100"/>
      <c r="I95" s="100"/>
      <c r="J95" s="101"/>
      <c r="K95" s="101"/>
      <c r="L95" s="101"/>
      <c r="M95" s="101"/>
      <c r="N95" s="101"/>
      <c r="O95" s="101"/>
    </row>
    <row r="96" spans="6:15" ht="12.75">
      <c r="F96" s="93"/>
      <c r="G96" s="93"/>
      <c r="H96" s="100"/>
      <c r="I96" s="100"/>
      <c r="J96" s="101"/>
      <c r="K96" s="101"/>
      <c r="L96" s="101"/>
      <c r="M96" s="101"/>
      <c r="N96" s="101"/>
      <c r="O96" s="101"/>
    </row>
    <row r="97" spans="6:15" ht="12.75">
      <c r="F97" s="92" t="s">
        <v>1974</v>
      </c>
      <c r="G97" s="93"/>
      <c r="H97" s="100"/>
      <c r="I97" s="100"/>
      <c r="J97" s="101"/>
      <c r="K97" s="101"/>
      <c r="L97" s="101"/>
      <c r="M97" s="101"/>
      <c r="N97" s="101"/>
      <c r="O97" s="101"/>
    </row>
    <row r="98" spans="6:15" ht="12.75">
      <c r="F98" s="93"/>
      <c r="G98" s="93"/>
      <c r="H98" s="100"/>
      <c r="I98" s="100"/>
      <c r="J98" s="101"/>
      <c r="K98" s="101"/>
      <c r="L98" s="101"/>
      <c r="M98" s="101"/>
      <c r="N98" s="101"/>
      <c r="O98" s="101"/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0"/>
  <sheetViews>
    <sheetView workbookViewId="0" topLeftCell="A1">
      <selection activeCell="A61" sqref="A61"/>
    </sheetView>
  </sheetViews>
  <sheetFormatPr defaultColWidth="9.140625" defaultRowHeight="12.75"/>
  <cols>
    <col min="1" max="1" width="49.140625" style="0" customWidth="1"/>
    <col min="2" max="2" width="18.140625" style="0" customWidth="1"/>
    <col min="3" max="3" width="17.8515625" style="0" customWidth="1"/>
    <col min="4" max="4" width="13.7109375" style="0" customWidth="1"/>
  </cols>
  <sheetData>
    <row r="1" spans="1:3" ht="15.75">
      <c r="A1" s="702" t="s">
        <v>1975</v>
      </c>
      <c r="B1" s="702"/>
      <c r="C1" s="702"/>
    </row>
    <row r="2" spans="1:3" ht="12.75">
      <c r="A2" s="73"/>
      <c r="B2" s="74"/>
      <c r="C2" s="75" t="s">
        <v>1841</v>
      </c>
    </row>
    <row r="3" spans="1:3" ht="24">
      <c r="A3" s="76" t="s">
        <v>1806</v>
      </c>
      <c r="B3" s="103" t="s">
        <v>1901</v>
      </c>
      <c r="C3" s="104" t="s">
        <v>1902</v>
      </c>
    </row>
    <row r="4" spans="1:3" ht="12.75">
      <c r="A4" s="76">
        <v>1</v>
      </c>
      <c r="B4" s="105">
        <v>2</v>
      </c>
      <c r="C4" s="106">
        <v>3</v>
      </c>
    </row>
    <row r="5" spans="1:3" ht="15.75">
      <c r="A5" s="78" t="s">
        <v>1903</v>
      </c>
      <c r="B5" s="79"/>
      <c r="C5" s="79"/>
    </row>
    <row r="6" spans="1:3" ht="12.75">
      <c r="A6" s="80" t="s">
        <v>1904</v>
      </c>
      <c r="B6" s="81">
        <v>730369743</v>
      </c>
      <c r="C6" s="81">
        <v>788559491</v>
      </c>
    </row>
    <row r="7" spans="1:3" ht="12.75">
      <c r="A7" s="82" t="s">
        <v>1905</v>
      </c>
      <c r="B7" s="83">
        <v>3726082</v>
      </c>
      <c r="C7" s="83">
        <v>6092328</v>
      </c>
    </row>
    <row r="8" spans="1:3" ht="12.75">
      <c r="A8" s="84" t="s">
        <v>1906</v>
      </c>
      <c r="B8" s="83">
        <v>721291949</v>
      </c>
      <c r="C8" s="83">
        <v>774184946</v>
      </c>
    </row>
    <row r="9" spans="1:3" ht="12.75">
      <c r="A9" s="84" t="s">
        <v>1907</v>
      </c>
      <c r="B9" s="75"/>
      <c r="C9" s="75"/>
    </row>
    <row r="10" spans="1:3" ht="12.75">
      <c r="A10" s="85" t="s">
        <v>1908</v>
      </c>
      <c r="B10" s="75">
        <v>528461406</v>
      </c>
      <c r="C10" s="75">
        <v>582707554</v>
      </c>
    </row>
    <row r="11" spans="1:3" ht="12.75">
      <c r="A11" s="85" t="s">
        <v>1909</v>
      </c>
      <c r="B11" s="107">
        <v>27290748</v>
      </c>
      <c r="C11" s="107">
        <v>53390995</v>
      </c>
    </row>
    <row r="12" spans="1:3" ht="12.75">
      <c r="A12" s="87" t="s">
        <v>1910</v>
      </c>
      <c r="B12" s="107">
        <v>215647269</v>
      </c>
      <c r="C12" s="107">
        <v>240956082</v>
      </c>
    </row>
    <row r="13" spans="1:3" ht="12.75">
      <c r="A13" s="87" t="s">
        <v>1976</v>
      </c>
      <c r="B13" s="75">
        <v>2661742</v>
      </c>
      <c r="C13" s="75">
        <v>4442113</v>
      </c>
    </row>
    <row r="14" spans="1:3" ht="12.75">
      <c r="A14" s="87" t="s">
        <v>1977</v>
      </c>
      <c r="B14" s="108">
        <v>1714496</v>
      </c>
      <c r="C14" s="108">
        <v>1988896</v>
      </c>
    </row>
    <row r="15" spans="1:3" ht="12.75">
      <c r="A15" s="87" t="s">
        <v>1978</v>
      </c>
      <c r="B15" s="83">
        <v>73407319</v>
      </c>
      <c r="C15" s="83">
        <v>75633678</v>
      </c>
    </row>
    <row r="16" spans="1:3" ht="12.75">
      <c r="A16" s="87" t="s">
        <v>1979</v>
      </c>
      <c r="B16" s="83">
        <v>29682996</v>
      </c>
      <c r="C16" s="83">
        <v>32942139</v>
      </c>
    </row>
    <row r="17" spans="1:3" ht="12.75">
      <c r="A17" s="87" t="s">
        <v>1980</v>
      </c>
      <c r="B17" s="75">
        <v>13012322</v>
      </c>
      <c r="C17" s="75">
        <v>14608239</v>
      </c>
    </row>
    <row r="18" spans="1:3" ht="12.75">
      <c r="A18" s="87" t="s">
        <v>1981</v>
      </c>
      <c r="B18" s="86">
        <v>4735949</v>
      </c>
      <c r="C18" s="86">
        <v>5127482</v>
      </c>
    </row>
    <row r="19" spans="1:3" ht="12.75">
      <c r="A19" s="87" t="s">
        <v>1982</v>
      </c>
      <c r="B19" s="83">
        <v>5888874</v>
      </c>
      <c r="C19" s="83">
        <v>7419635</v>
      </c>
    </row>
    <row r="20" spans="1:3" ht="12.75">
      <c r="A20" s="87" t="s">
        <v>1983</v>
      </c>
      <c r="B20" s="83">
        <v>29976616</v>
      </c>
      <c r="C20" s="83">
        <v>14949961</v>
      </c>
    </row>
    <row r="21" spans="1:3" ht="12.75">
      <c r="A21" s="87" t="s">
        <v>1984</v>
      </c>
      <c r="B21" s="75">
        <v>12798658</v>
      </c>
      <c r="C21" s="75">
        <v>13935749</v>
      </c>
    </row>
    <row r="22" spans="1:3" ht="12.75">
      <c r="A22" s="87" t="s">
        <v>1920</v>
      </c>
      <c r="B22" s="86">
        <v>7625150</v>
      </c>
      <c r="C22" s="86">
        <v>7518297</v>
      </c>
    </row>
    <row r="23" spans="1:3" ht="12.75">
      <c r="A23" s="88" t="s">
        <v>1921</v>
      </c>
      <c r="B23" s="83">
        <v>11326421</v>
      </c>
      <c r="C23" s="83">
        <v>12911203</v>
      </c>
    </row>
    <row r="24" spans="1:3" ht="12.75">
      <c r="A24" s="87" t="s">
        <v>1922</v>
      </c>
      <c r="B24" s="83"/>
      <c r="C24" s="83"/>
    </row>
    <row r="25" spans="1:3" ht="12.75">
      <c r="A25" s="88" t="s">
        <v>1923</v>
      </c>
      <c r="B25" s="83">
        <v>5351712</v>
      </c>
      <c r="C25" s="83">
        <v>8282217</v>
      </c>
    </row>
    <row r="26" spans="1:3" ht="12.75">
      <c r="A26" s="90" t="s">
        <v>1924</v>
      </c>
      <c r="B26" s="91">
        <v>98527547</v>
      </c>
      <c r="C26" s="91">
        <v>72674806</v>
      </c>
    </row>
    <row r="27" spans="1:3" ht="12.75">
      <c r="A27" s="88" t="s">
        <v>1925</v>
      </c>
      <c r="B27" s="86">
        <v>16271224</v>
      </c>
      <c r="C27" s="86">
        <v>17061974</v>
      </c>
    </row>
    <row r="28" spans="1:3" ht="12.75">
      <c r="A28" s="88" t="s">
        <v>1926</v>
      </c>
      <c r="B28" s="83">
        <v>9964806</v>
      </c>
      <c r="C28" s="83">
        <v>9349682</v>
      </c>
    </row>
    <row r="29" spans="1:3" ht="12.75">
      <c r="A29" s="88" t="s">
        <v>1927</v>
      </c>
      <c r="B29" s="83">
        <v>632764</v>
      </c>
      <c r="C29" s="83">
        <v>1170170</v>
      </c>
    </row>
    <row r="30" spans="1:3" ht="12.75">
      <c r="A30" s="88" t="s">
        <v>1928</v>
      </c>
      <c r="B30" s="75">
        <v>446514</v>
      </c>
      <c r="C30" s="75">
        <v>354254</v>
      </c>
    </row>
    <row r="31" spans="1:3" ht="12.75">
      <c r="A31" s="92" t="s">
        <v>1929</v>
      </c>
      <c r="B31" s="108">
        <v>1992561</v>
      </c>
      <c r="C31" s="108">
        <v>1404792</v>
      </c>
    </row>
    <row r="32" spans="1:3" ht="12.75">
      <c r="A32" s="93" t="s">
        <v>1930</v>
      </c>
      <c r="B32" s="83">
        <v>2369084</v>
      </c>
      <c r="C32" s="83">
        <v>2447143</v>
      </c>
    </row>
    <row r="33" spans="1:3" ht="12.75">
      <c r="A33" s="93" t="s">
        <v>1931</v>
      </c>
      <c r="B33" s="83">
        <v>946584</v>
      </c>
      <c r="C33" s="83">
        <v>918509</v>
      </c>
    </row>
    <row r="34" spans="1:3" ht="12.75">
      <c r="A34" s="93" t="s">
        <v>1932</v>
      </c>
      <c r="B34" s="75">
        <v>1792726</v>
      </c>
      <c r="C34" s="75">
        <v>1790356</v>
      </c>
    </row>
    <row r="35" spans="1:3" ht="12.75">
      <c r="A35" s="93" t="s">
        <v>1933</v>
      </c>
      <c r="B35" s="86">
        <v>382619</v>
      </c>
      <c r="C35" s="86">
        <v>319275</v>
      </c>
    </row>
    <row r="36" spans="1:3" ht="12.75">
      <c r="A36" s="93" t="s">
        <v>1934</v>
      </c>
      <c r="B36" s="83">
        <v>1401954</v>
      </c>
      <c r="C36" s="83">
        <v>945183</v>
      </c>
    </row>
    <row r="37" spans="1:3" ht="12.75">
      <c r="A37" s="88" t="s">
        <v>1935</v>
      </c>
      <c r="B37" s="83">
        <v>99152</v>
      </c>
      <c r="C37" s="83">
        <v>88674</v>
      </c>
    </row>
    <row r="38" spans="1:3" ht="12.75">
      <c r="A38" s="88" t="s">
        <v>1936</v>
      </c>
      <c r="B38" s="75">
        <v>852553</v>
      </c>
      <c r="C38" s="75">
        <v>821670</v>
      </c>
    </row>
    <row r="39" spans="1:3" ht="12.75">
      <c r="A39" s="88" t="s">
        <v>1937</v>
      </c>
      <c r="B39" s="86">
        <v>5354713</v>
      </c>
      <c r="C39" s="86">
        <v>6801948</v>
      </c>
    </row>
    <row r="40" spans="1:3" ht="12.75">
      <c r="A40" s="87" t="s">
        <v>1938</v>
      </c>
      <c r="B40" s="83"/>
      <c r="C40" s="83"/>
    </row>
    <row r="41" spans="1:3" ht="12.75">
      <c r="A41" s="88" t="s">
        <v>1939</v>
      </c>
      <c r="B41" s="83">
        <v>455630</v>
      </c>
      <c r="C41" s="83">
        <v>357250</v>
      </c>
    </row>
    <row r="42" spans="1:3" ht="12.75">
      <c r="A42" s="88" t="s">
        <v>1940</v>
      </c>
      <c r="B42" s="75">
        <v>21607751</v>
      </c>
      <c r="C42" s="75">
        <v>23360851</v>
      </c>
    </row>
    <row r="43" spans="1:3" ht="12.75">
      <c r="A43" s="88" t="s">
        <v>1941</v>
      </c>
      <c r="B43" s="108">
        <v>5420441</v>
      </c>
      <c r="C43" s="108">
        <v>4470418</v>
      </c>
    </row>
    <row r="44" spans="1:3" ht="12.75">
      <c r="A44" s="88" t="s">
        <v>1942</v>
      </c>
      <c r="B44" s="83">
        <v>4465</v>
      </c>
      <c r="C44" s="83">
        <v>136528</v>
      </c>
    </row>
    <row r="45" spans="1:3" ht="12.75">
      <c r="A45" s="88" t="s">
        <v>1943</v>
      </c>
      <c r="B45" s="107">
        <v>54768036</v>
      </c>
      <c r="C45" s="83">
        <v>27287785</v>
      </c>
    </row>
    <row r="46" spans="1:3" ht="12.75">
      <c r="A46" s="88" t="s">
        <v>1944</v>
      </c>
      <c r="B46" s="75">
        <v>135839</v>
      </c>
      <c r="C46" s="75">
        <v>180307</v>
      </c>
    </row>
    <row r="47" spans="1:3" ht="12.75">
      <c r="A47" s="88" t="s">
        <v>1945</v>
      </c>
      <c r="B47" s="86">
        <v>54632197</v>
      </c>
      <c r="C47" s="86">
        <v>27107478</v>
      </c>
    </row>
    <row r="48" spans="1:3" ht="12.75">
      <c r="A48" s="88" t="s">
        <v>1946</v>
      </c>
      <c r="B48" s="83">
        <v>5356421</v>
      </c>
      <c r="C48" s="83">
        <v>3981362</v>
      </c>
    </row>
    <row r="49" spans="1:3" ht="12.75">
      <c r="A49" s="87" t="s">
        <v>1947</v>
      </c>
      <c r="B49" s="83">
        <v>39953868</v>
      </c>
      <c r="C49" s="83">
        <v>10707369</v>
      </c>
    </row>
    <row r="50" spans="1:3" ht="12.75">
      <c r="A50" s="87" t="s">
        <v>1948</v>
      </c>
      <c r="B50" s="75">
        <v>1596353</v>
      </c>
      <c r="C50" s="75">
        <v>3939089</v>
      </c>
    </row>
    <row r="51" spans="1:3" ht="12.75">
      <c r="A51" s="88" t="s">
        <v>1949</v>
      </c>
      <c r="B51" s="86">
        <v>4071075</v>
      </c>
      <c r="C51" s="86">
        <v>5074640</v>
      </c>
    </row>
    <row r="52" spans="1:3" ht="12.75">
      <c r="A52" s="88" t="s">
        <v>1950</v>
      </c>
      <c r="B52" s="83">
        <v>1177872</v>
      </c>
      <c r="C52" s="83">
        <v>725156</v>
      </c>
    </row>
    <row r="53" spans="1:3" ht="12.75">
      <c r="A53" s="87" t="s">
        <v>1951</v>
      </c>
      <c r="B53" s="83">
        <v>127911</v>
      </c>
      <c r="C53" s="83">
        <v>52788</v>
      </c>
    </row>
    <row r="54" spans="1:3" ht="12.75">
      <c r="A54" s="88" t="s">
        <v>1952</v>
      </c>
      <c r="B54" s="86">
        <v>2348697</v>
      </c>
      <c r="C54" s="86">
        <v>2627074</v>
      </c>
    </row>
    <row r="55" spans="1:3" ht="12.75">
      <c r="A55" s="88"/>
      <c r="B55" s="81"/>
      <c r="C55" s="81"/>
    </row>
    <row r="56" spans="1:3" ht="12.75">
      <c r="A56" s="95" t="s">
        <v>1953</v>
      </c>
      <c r="B56" s="81">
        <v>828897290</v>
      </c>
      <c r="C56" s="81">
        <v>861234297</v>
      </c>
    </row>
    <row r="57" spans="1:3" ht="12.75">
      <c r="A57" s="73"/>
      <c r="B57" s="74"/>
      <c r="C57" s="75" t="s">
        <v>1841</v>
      </c>
    </row>
    <row r="58" spans="1:3" s="57" customFormat="1" ht="12.75">
      <c r="A58" s="109"/>
      <c r="B58" s="111"/>
      <c r="C58" s="111"/>
    </row>
    <row r="59" spans="1:3" s="57" customFormat="1" ht="12.75">
      <c r="A59" s="109"/>
      <c r="B59" s="111"/>
      <c r="C59" s="111"/>
    </row>
    <row r="60" spans="1:3" ht="12.75">
      <c r="A60" s="109"/>
      <c r="B60" s="86"/>
      <c r="C60" s="86"/>
    </row>
    <row r="61" spans="1:3" ht="15.75">
      <c r="A61" s="96" t="s">
        <v>1954</v>
      </c>
      <c r="B61" s="83"/>
      <c r="C61" s="83"/>
    </row>
    <row r="62" spans="1:3" ht="12.75">
      <c r="A62" s="110" t="s">
        <v>1985</v>
      </c>
      <c r="B62" s="86"/>
      <c r="C62" s="86"/>
    </row>
    <row r="63" spans="1:3" ht="12.75">
      <c r="A63" s="87" t="s">
        <v>1956</v>
      </c>
      <c r="B63" s="86">
        <v>713982767</v>
      </c>
      <c r="C63" s="86">
        <v>768114844</v>
      </c>
    </row>
    <row r="64" spans="1:3" ht="12.75">
      <c r="A64" s="87" t="s">
        <v>1957</v>
      </c>
      <c r="B64" s="83">
        <v>7981890</v>
      </c>
      <c r="C64" s="83">
        <v>6086332</v>
      </c>
    </row>
    <row r="65" spans="1:3" ht="12.75">
      <c r="A65" s="87" t="s">
        <v>1958</v>
      </c>
      <c r="B65" s="83">
        <v>47554492</v>
      </c>
      <c r="C65" s="83">
        <v>-38253774</v>
      </c>
    </row>
    <row r="66" spans="1:3" ht="12.75">
      <c r="A66" s="87" t="s">
        <v>1986</v>
      </c>
      <c r="B66" s="79"/>
      <c r="C66" s="79"/>
    </row>
    <row r="67" spans="1:3" ht="12.75">
      <c r="A67" s="87" t="s">
        <v>1960</v>
      </c>
      <c r="B67" s="86">
        <v>24746748</v>
      </c>
      <c r="C67" s="86">
        <v>81543211</v>
      </c>
    </row>
    <row r="68" spans="1:3" ht="12.75">
      <c r="A68" s="88" t="s">
        <v>1961</v>
      </c>
      <c r="B68" s="83">
        <v>1018893</v>
      </c>
      <c r="C68" s="83">
        <v>1338306</v>
      </c>
    </row>
    <row r="69" spans="1:3" ht="12.75">
      <c r="A69" s="88" t="s">
        <v>1962</v>
      </c>
      <c r="B69" s="83">
        <v>7344239</v>
      </c>
      <c r="C69" s="83">
        <v>16473567</v>
      </c>
    </row>
    <row r="70" spans="1:3" ht="12.75">
      <c r="A70" s="88" t="s">
        <v>1963</v>
      </c>
      <c r="B70" s="79"/>
      <c r="C70" s="75">
        <v>855002</v>
      </c>
    </row>
    <row r="71" spans="1:3" ht="12.75">
      <c r="A71" s="88" t="s">
        <v>1964</v>
      </c>
      <c r="B71" s="86">
        <v>10565307</v>
      </c>
      <c r="C71" s="86">
        <v>7431415</v>
      </c>
    </row>
    <row r="72" spans="1:3" ht="12.75">
      <c r="A72" s="88" t="s">
        <v>1965</v>
      </c>
      <c r="B72" s="83">
        <v>6296211</v>
      </c>
      <c r="C72" s="83">
        <v>6747050</v>
      </c>
    </row>
    <row r="73" spans="1:3" ht="12.75">
      <c r="A73" s="88" t="s">
        <v>1966</v>
      </c>
      <c r="B73" s="83">
        <v>9406743</v>
      </c>
      <c r="C73" s="83">
        <v>10898344</v>
      </c>
    </row>
    <row r="74" spans="1:3" ht="12.75">
      <c r="A74" s="88"/>
      <c r="B74" s="91"/>
      <c r="C74" s="91"/>
    </row>
    <row r="75" spans="1:3" ht="12.75">
      <c r="A75" s="95" t="s">
        <v>1967</v>
      </c>
      <c r="B75" s="91">
        <v>828897290</v>
      </c>
      <c r="C75" s="91">
        <v>861234297</v>
      </c>
    </row>
    <row r="76" spans="1:3" ht="12.75">
      <c r="A76" s="95"/>
      <c r="B76" s="91"/>
      <c r="C76" s="91"/>
    </row>
    <row r="77" spans="1:3" ht="12.75">
      <c r="A77" s="93"/>
      <c r="B77" s="100"/>
      <c r="C77" s="100"/>
    </row>
    <row r="78" spans="1:3" ht="12.75">
      <c r="A78" s="92" t="s">
        <v>0</v>
      </c>
      <c r="B78" s="100"/>
      <c r="C78" s="100"/>
    </row>
    <row r="79" spans="1:3" ht="12.75">
      <c r="A79" s="93"/>
      <c r="B79" s="100"/>
      <c r="C79" s="100"/>
    </row>
    <row r="80" spans="1:3" ht="12.75">
      <c r="A80" s="93"/>
      <c r="B80" s="100"/>
      <c r="C80" s="100"/>
    </row>
    <row r="81" spans="1:3" ht="12.75">
      <c r="A81" s="93"/>
      <c r="B81" s="100"/>
      <c r="C81" s="100"/>
    </row>
    <row r="82" spans="1:3" ht="12.75">
      <c r="A82" s="93"/>
      <c r="B82" s="100"/>
      <c r="C82" s="100"/>
    </row>
    <row r="83" spans="1:3" ht="12.75">
      <c r="A83" s="93"/>
      <c r="B83" s="100"/>
      <c r="C83" s="100"/>
    </row>
    <row r="84" spans="1:3" ht="12.75">
      <c r="A84" s="93"/>
      <c r="B84" s="100"/>
      <c r="C84" s="100"/>
    </row>
    <row r="85" spans="1:3" ht="12.75">
      <c r="A85" s="93"/>
      <c r="B85" s="100"/>
      <c r="C85" s="100"/>
    </row>
    <row r="86" spans="1:3" ht="12.75">
      <c r="A86" s="92" t="s">
        <v>1</v>
      </c>
      <c r="B86" s="100"/>
      <c r="C86" s="102" t="s">
        <v>1970</v>
      </c>
    </row>
    <row r="87" spans="1:3" ht="12.75">
      <c r="A87" s="93"/>
      <c r="B87" s="100"/>
      <c r="C87" s="100"/>
    </row>
    <row r="88" spans="1:3" ht="12.75">
      <c r="A88" s="93"/>
      <c r="B88" s="100"/>
      <c r="C88" s="100"/>
    </row>
    <row r="89" spans="1:3" ht="12.75">
      <c r="A89" s="93"/>
      <c r="B89" s="100"/>
      <c r="C89" s="100"/>
    </row>
    <row r="90" spans="1:3" ht="12.75">
      <c r="A90" s="92" t="s">
        <v>2</v>
      </c>
      <c r="B90" s="100"/>
      <c r="C90" s="102" t="s">
        <v>1972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8"/>
  <sheetViews>
    <sheetView workbookViewId="0" topLeftCell="A1">
      <selection activeCell="A59" sqref="A59"/>
    </sheetView>
  </sheetViews>
  <sheetFormatPr defaultColWidth="9.140625" defaultRowHeight="12.75"/>
  <cols>
    <col min="1" max="1" width="44.28125" style="0" customWidth="1"/>
    <col min="2" max="2" width="20.421875" style="0" customWidth="1"/>
    <col min="3" max="3" width="22.8515625" style="0" customWidth="1"/>
  </cols>
  <sheetData>
    <row r="1" spans="1:3" ht="15.75">
      <c r="A1" s="703" t="s">
        <v>3</v>
      </c>
      <c r="B1" s="703"/>
      <c r="C1" s="703"/>
    </row>
    <row r="2" spans="1:3" ht="12.75">
      <c r="A2" s="73"/>
      <c r="B2" s="74"/>
      <c r="C2" s="75" t="s">
        <v>1841</v>
      </c>
    </row>
    <row r="3" spans="1:3" ht="12.75">
      <c r="A3" s="112" t="s">
        <v>1806</v>
      </c>
      <c r="B3" s="113" t="s">
        <v>1901</v>
      </c>
      <c r="C3" s="113" t="s">
        <v>1902</v>
      </c>
    </row>
    <row r="4" spans="1:3" ht="12.75">
      <c r="A4" s="76">
        <v>1</v>
      </c>
      <c r="B4" s="77">
        <v>2</v>
      </c>
      <c r="C4" s="77">
        <v>3</v>
      </c>
    </row>
    <row r="5" spans="1:3" ht="15.75">
      <c r="A5" s="78" t="s">
        <v>1903</v>
      </c>
      <c r="B5" s="79"/>
      <c r="C5" s="79"/>
    </row>
    <row r="6" spans="1:3" ht="12.75">
      <c r="A6" s="80" t="s">
        <v>1904</v>
      </c>
      <c r="B6" s="81">
        <v>503015264</v>
      </c>
      <c r="C6" s="81">
        <v>752914935</v>
      </c>
    </row>
    <row r="7" spans="1:3" ht="12.75">
      <c r="A7" s="82" t="s">
        <v>1905</v>
      </c>
      <c r="B7" s="83">
        <v>705829</v>
      </c>
      <c r="C7" s="83">
        <v>1110728</v>
      </c>
    </row>
    <row r="8" spans="1:3" ht="12.75">
      <c r="A8" s="84" t="s">
        <v>1906</v>
      </c>
      <c r="B8" s="83">
        <v>435295232</v>
      </c>
      <c r="C8" s="83">
        <v>647001873</v>
      </c>
    </row>
    <row r="9" spans="1:3" ht="12.75">
      <c r="A9" s="84" t="s">
        <v>1907</v>
      </c>
      <c r="B9" s="79"/>
      <c r="C9" s="79"/>
    </row>
    <row r="10" spans="1:3" ht="12.75">
      <c r="A10" s="85" t="s">
        <v>4</v>
      </c>
      <c r="B10" s="114">
        <v>333607288</v>
      </c>
      <c r="C10" s="114">
        <v>401957469</v>
      </c>
    </row>
    <row r="11" spans="1:3" ht="12.75">
      <c r="A11" s="85" t="s">
        <v>1909</v>
      </c>
      <c r="B11" s="83">
        <v>117500420</v>
      </c>
      <c r="C11" s="83">
        <v>142536050</v>
      </c>
    </row>
    <row r="12" spans="1:3" ht="12.75">
      <c r="A12" s="87" t="s">
        <v>1976</v>
      </c>
      <c r="B12" s="75">
        <v>5939019</v>
      </c>
      <c r="C12" s="75">
        <v>129934527</v>
      </c>
    </row>
    <row r="13" spans="1:3" ht="12.75">
      <c r="A13" s="87" t="s">
        <v>1977</v>
      </c>
      <c r="B13" s="114">
        <v>11521759</v>
      </c>
      <c r="C13" s="114">
        <v>20097915</v>
      </c>
    </row>
    <row r="14" spans="1:3" ht="12.75">
      <c r="A14" s="87" t="s">
        <v>1978</v>
      </c>
      <c r="B14" s="83">
        <v>37339859</v>
      </c>
      <c r="C14" s="83">
        <v>49301226</v>
      </c>
    </row>
    <row r="15" spans="1:3" ht="12.75">
      <c r="A15" s="87" t="s">
        <v>1979</v>
      </c>
      <c r="B15" s="83">
        <v>19065164</v>
      </c>
      <c r="C15" s="83">
        <v>21633018</v>
      </c>
    </row>
    <row r="16" spans="1:3" ht="12.75">
      <c r="A16" s="87" t="s">
        <v>1980</v>
      </c>
      <c r="B16" s="75">
        <v>8600187</v>
      </c>
      <c r="C16" s="75">
        <v>10146785</v>
      </c>
    </row>
    <row r="17" spans="1:3" ht="12.75">
      <c r="A17" s="87" t="s">
        <v>1981</v>
      </c>
      <c r="B17" s="114">
        <v>11014326</v>
      </c>
      <c r="C17" s="114">
        <v>13095827</v>
      </c>
    </row>
    <row r="18" spans="1:3" ht="12.75">
      <c r="A18" s="87" t="s">
        <v>1982</v>
      </c>
      <c r="B18" s="83">
        <v>5308335</v>
      </c>
      <c r="C18" s="83">
        <v>7369082</v>
      </c>
    </row>
    <row r="19" spans="1:3" ht="12.75">
      <c r="A19" s="87" t="s">
        <v>1983</v>
      </c>
      <c r="B19" s="83">
        <v>27872995</v>
      </c>
      <c r="C19" s="83">
        <v>32144830</v>
      </c>
    </row>
    <row r="20" spans="1:3" ht="12.75">
      <c r="A20" s="87" t="s">
        <v>1984</v>
      </c>
      <c r="B20" s="75">
        <v>13829153</v>
      </c>
      <c r="C20" s="75">
        <v>16384658</v>
      </c>
    </row>
    <row r="21" spans="1:3" ht="12.75">
      <c r="A21" s="87" t="s">
        <v>1920</v>
      </c>
      <c r="B21" s="114">
        <v>3985073</v>
      </c>
      <c r="C21" s="114">
        <v>3991430</v>
      </c>
    </row>
    <row r="22" spans="1:3" ht="12.75">
      <c r="A22" s="88" t="s">
        <v>1921</v>
      </c>
      <c r="B22" s="83">
        <v>188835</v>
      </c>
      <c r="C22" s="83">
        <v>243184</v>
      </c>
    </row>
    <row r="23" spans="1:3" ht="12.75">
      <c r="A23" s="87" t="s">
        <v>1922</v>
      </c>
      <c r="B23" s="83">
        <v>42976761</v>
      </c>
      <c r="C23" s="83">
        <v>59298078</v>
      </c>
    </row>
    <row r="24" spans="1:3" ht="12.75">
      <c r="A24" s="88" t="s">
        <v>1923</v>
      </c>
      <c r="B24" s="83">
        <v>67014203</v>
      </c>
      <c r="C24" s="83">
        <v>104802334</v>
      </c>
    </row>
    <row r="25" spans="1:3" ht="12.75">
      <c r="A25" s="90" t="s">
        <v>5</v>
      </c>
      <c r="B25" s="115">
        <v>57538177</v>
      </c>
      <c r="C25" s="115">
        <v>62864899</v>
      </c>
    </row>
    <row r="26" spans="1:3" ht="12.75">
      <c r="A26" s="88" t="s">
        <v>1925</v>
      </c>
      <c r="B26" s="114">
        <v>3984452</v>
      </c>
      <c r="C26" s="114">
        <v>3828311</v>
      </c>
    </row>
    <row r="27" spans="1:3" ht="12.75">
      <c r="A27" s="88" t="s">
        <v>1926</v>
      </c>
      <c r="B27" s="83">
        <v>3941531</v>
      </c>
      <c r="C27" s="83">
        <v>3755187</v>
      </c>
    </row>
    <row r="28" spans="1:3" ht="12.75">
      <c r="A28" s="88" t="s">
        <v>1927</v>
      </c>
      <c r="B28" s="83">
        <v>170631</v>
      </c>
      <c r="C28" s="83">
        <v>169418</v>
      </c>
    </row>
    <row r="29" spans="1:3" ht="12.75">
      <c r="A29" s="88" t="s">
        <v>1928</v>
      </c>
      <c r="B29" s="75">
        <v>437576</v>
      </c>
      <c r="C29" s="75">
        <v>423673</v>
      </c>
    </row>
    <row r="30" spans="1:3" ht="12.75">
      <c r="A30" s="92" t="s">
        <v>1929</v>
      </c>
      <c r="B30" s="114">
        <v>72958</v>
      </c>
      <c r="C30" s="114">
        <v>81755</v>
      </c>
    </row>
    <row r="31" spans="1:3" ht="12.75">
      <c r="A31" s="93" t="s">
        <v>1930</v>
      </c>
      <c r="B31" s="83">
        <v>1397615</v>
      </c>
      <c r="C31" s="83">
        <v>1382188</v>
      </c>
    </row>
    <row r="32" spans="1:3" ht="12.75">
      <c r="A32" s="93" t="s">
        <v>1931</v>
      </c>
      <c r="B32" s="83">
        <v>1392160</v>
      </c>
      <c r="C32" s="83">
        <v>1223831</v>
      </c>
    </row>
    <row r="33" spans="1:3" ht="12.75">
      <c r="A33" s="93" t="s">
        <v>1932</v>
      </c>
      <c r="B33" s="75">
        <v>156818</v>
      </c>
      <c r="C33" s="75">
        <v>154714</v>
      </c>
    </row>
    <row r="34" spans="1:3" ht="12.75">
      <c r="A34" s="93" t="s">
        <v>1933</v>
      </c>
      <c r="B34" s="114">
        <v>9677</v>
      </c>
      <c r="C34" s="114">
        <v>14427</v>
      </c>
    </row>
    <row r="35" spans="1:3" ht="12.75">
      <c r="A35" s="93" t="s">
        <v>1934</v>
      </c>
      <c r="B35" s="83">
        <v>304096</v>
      </c>
      <c r="C35" s="83">
        <v>305181</v>
      </c>
    </row>
    <row r="36" spans="1:3" ht="12.75">
      <c r="A36" s="88" t="s">
        <v>1935</v>
      </c>
      <c r="B36" s="83">
        <v>1692</v>
      </c>
      <c r="C36" s="83">
        <v>2620</v>
      </c>
    </row>
    <row r="37" spans="1:3" ht="12.75">
      <c r="A37" s="88" t="s">
        <v>1936</v>
      </c>
      <c r="B37" s="75">
        <v>40993</v>
      </c>
      <c r="C37" s="75">
        <v>68301</v>
      </c>
    </row>
    <row r="38" spans="1:3" ht="12.75">
      <c r="A38" s="88" t="s">
        <v>1937</v>
      </c>
      <c r="B38" s="114">
        <v>236</v>
      </c>
      <c r="C38" s="114">
        <v>2203</v>
      </c>
    </row>
    <row r="39" spans="1:3" ht="12.75">
      <c r="A39" s="87" t="s">
        <v>1938</v>
      </c>
      <c r="B39" s="83"/>
      <c r="C39" s="83"/>
    </row>
    <row r="40" spans="1:3" ht="12.75">
      <c r="A40" s="88" t="s">
        <v>1939</v>
      </c>
      <c r="B40" s="83">
        <v>14166</v>
      </c>
      <c r="C40" s="83">
        <v>13183</v>
      </c>
    </row>
    <row r="41" spans="1:3" ht="12.75">
      <c r="A41" s="88" t="s">
        <v>1940</v>
      </c>
      <c r="B41" s="75">
        <v>23676778</v>
      </c>
      <c r="C41" s="75">
        <v>26404631</v>
      </c>
    </row>
    <row r="42" spans="1:3" ht="12.75">
      <c r="A42" s="88" t="s">
        <v>1941</v>
      </c>
      <c r="B42" s="114">
        <v>3366808</v>
      </c>
      <c r="C42" s="114">
        <v>4358737</v>
      </c>
    </row>
    <row r="43" spans="1:3" ht="12.75">
      <c r="A43" s="88" t="s">
        <v>1942</v>
      </c>
      <c r="B43" s="83">
        <v>81133</v>
      </c>
      <c r="C43" s="83">
        <v>3278420</v>
      </c>
    </row>
    <row r="44" spans="1:3" ht="12.75">
      <c r="A44" s="88" t="s">
        <v>1943</v>
      </c>
      <c r="B44" s="83">
        <v>26414840</v>
      </c>
      <c r="C44" s="83">
        <v>24981617</v>
      </c>
    </row>
    <row r="45" spans="1:3" ht="12.75">
      <c r="A45" s="88" t="s">
        <v>1944</v>
      </c>
      <c r="B45" s="75">
        <v>260195</v>
      </c>
      <c r="C45" s="75">
        <v>260646</v>
      </c>
    </row>
    <row r="46" spans="1:3" ht="12.75">
      <c r="A46" s="88" t="s">
        <v>1945</v>
      </c>
      <c r="B46" s="114">
        <v>26119300</v>
      </c>
      <c r="C46" s="114">
        <v>24555317</v>
      </c>
    </row>
    <row r="47" spans="1:3" ht="12.75">
      <c r="A47" s="88" t="s">
        <v>1946</v>
      </c>
      <c r="B47" s="83">
        <v>12826001</v>
      </c>
      <c r="C47" s="83">
        <v>14139897</v>
      </c>
    </row>
    <row r="48" spans="1:3" ht="12.75">
      <c r="A48" s="87" t="s">
        <v>1947</v>
      </c>
      <c r="B48" s="83">
        <v>12299002</v>
      </c>
      <c r="C48" s="83">
        <v>9413774</v>
      </c>
    </row>
    <row r="49" spans="1:3" ht="12.75">
      <c r="A49" s="87" t="s">
        <v>1948</v>
      </c>
      <c r="B49" s="75">
        <v>642658</v>
      </c>
      <c r="C49" s="75">
        <v>687073</v>
      </c>
    </row>
    <row r="50" spans="1:3" ht="12.75">
      <c r="A50" s="88" t="s">
        <v>1949</v>
      </c>
      <c r="B50" s="114">
        <v>235066</v>
      </c>
      <c r="C50" s="114">
        <v>267211</v>
      </c>
    </row>
    <row r="51" spans="1:3" ht="12.75">
      <c r="A51" s="88" t="s">
        <v>1950</v>
      </c>
      <c r="B51" s="83">
        <v>116573</v>
      </c>
      <c r="C51" s="83">
        <v>47362</v>
      </c>
    </row>
    <row r="52" spans="1:3" ht="12.75">
      <c r="A52" s="87" t="s">
        <v>1951</v>
      </c>
      <c r="B52" s="83">
        <v>5047</v>
      </c>
      <c r="C52" s="83">
        <v>7</v>
      </c>
    </row>
    <row r="53" spans="1:3" ht="12.75">
      <c r="A53" s="88" t="s">
        <v>1952</v>
      </c>
      <c r="B53" s="75">
        <v>30298</v>
      </c>
      <c r="C53" s="75">
        <v>165647</v>
      </c>
    </row>
    <row r="54" spans="1:3" ht="12.75">
      <c r="A54" s="88"/>
      <c r="B54" s="81"/>
      <c r="C54" s="81"/>
    </row>
    <row r="55" spans="1:3" ht="12.75">
      <c r="A55" s="95" t="s">
        <v>1953</v>
      </c>
      <c r="B55" s="116">
        <v>560553441</v>
      </c>
      <c r="C55" s="116">
        <v>815779834</v>
      </c>
    </row>
    <row r="56" spans="1:3" ht="12.75">
      <c r="A56" s="73"/>
      <c r="B56" s="74"/>
      <c r="C56" s="75" t="s">
        <v>1841</v>
      </c>
    </row>
    <row r="59" spans="1:3" ht="15.75">
      <c r="A59" s="96" t="s">
        <v>1954</v>
      </c>
      <c r="B59" s="114"/>
      <c r="C59" s="114"/>
    </row>
    <row r="60" spans="1:3" ht="12.75">
      <c r="A60" s="110" t="s">
        <v>1985</v>
      </c>
      <c r="B60" s="114"/>
      <c r="C60" s="114"/>
    </row>
    <row r="61" spans="1:3" ht="12.75">
      <c r="A61" s="87" t="s">
        <v>1956</v>
      </c>
      <c r="B61" s="114">
        <v>444763113</v>
      </c>
      <c r="C61" s="114">
        <v>688912922</v>
      </c>
    </row>
    <row r="62" spans="1:3" ht="12.75">
      <c r="A62" s="87" t="s">
        <v>1957</v>
      </c>
      <c r="B62" s="83">
        <v>26591911</v>
      </c>
      <c r="C62" s="83">
        <v>1817575</v>
      </c>
    </row>
    <row r="63" spans="1:3" ht="12.75">
      <c r="A63" s="87" t="s">
        <v>1958</v>
      </c>
      <c r="B63" s="83">
        <v>33114875</v>
      </c>
      <c r="C63" s="83">
        <v>33212972</v>
      </c>
    </row>
    <row r="64" spans="1:3" ht="12.75">
      <c r="A64" s="117" t="s">
        <v>6</v>
      </c>
      <c r="B64" s="114"/>
      <c r="C64" s="114"/>
    </row>
    <row r="65" spans="1:3" ht="12.75">
      <c r="A65" s="87" t="s">
        <v>1960</v>
      </c>
      <c r="B65" s="114">
        <v>38067028</v>
      </c>
      <c r="C65" s="114">
        <v>54690146</v>
      </c>
    </row>
    <row r="66" spans="1:3" ht="12.75">
      <c r="A66" s="88" t="s">
        <v>1961</v>
      </c>
      <c r="B66" s="83">
        <v>35982</v>
      </c>
      <c r="C66" s="83">
        <v>115721</v>
      </c>
    </row>
    <row r="67" spans="1:3" ht="12.75">
      <c r="A67" s="88" t="s">
        <v>1962</v>
      </c>
      <c r="B67" s="83">
        <v>7459712</v>
      </c>
      <c r="C67" s="83">
        <v>11628953</v>
      </c>
    </row>
    <row r="68" spans="1:3" ht="12.75">
      <c r="A68" s="88" t="s">
        <v>1963</v>
      </c>
      <c r="B68" s="79"/>
      <c r="C68" s="79"/>
    </row>
    <row r="69" spans="1:3" ht="12.75">
      <c r="A69" s="88" t="s">
        <v>1964</v>
      </c>
      <c r="B69" s="114">
        <v>1809308</v>
      </c>
      <c r="C69" s="114">
        <v>15344968</v>
      </c>
    </row>
    <row r="70" spans="1:3" ht="12.75">
      <c r="A70" s="88" t="s">
        <v>1965</v>
      </c>
      <c r="B70" s="83">
        <v>3769546</v>
      </c>
      <c r="C70" s="83">
        <v>4291411</v>
      </c>
    </row>
    <row r="71" spans="1:3" ht="12.75">
      <c r="A71" s="88" t="s">
        <v>1966</v>
      </c>
      <c r="B71" s="83">
        <v>4941966</v>
      </c>
      <c r="C71" s="83">
        <v>5765166</v>
      </c>
    </row>
    <row r="72" spans="1:3" ht="12.75">
      <c r="A72" s="88"/>
      <c r="B72" s="115"/>
      <c r="C72" s="115"/>
    </row>
    <row r="73" spans="1:3" ht="12.75">
      <c r="A73" s="95" t="s">
        <v>1967</v>
      </c>
      <c r="B73" s="115">
        <v>560553441</v>
      </c>
      <c r="C73" s="115">
        <v>815779834</v>
      </c>
    </row>
    <row r="74" spans="1:3" ht="12.75">
      <c r="A74" s="95"/>
      <c r="B74" s="91"/>
      <c r="C74" s="91"/>
    </row>
    <row r="75" spans="1:3" ht="12.75">
      <c r="A75" s="93"/>
      <c r="B75" s="83"/>
      <c r="C75" s="83"/>
    </row>
    <row r="76" spans="1:3" ht="12.75">
      <c r="A76" s="704" t="s">
        <v>7</v>
      </c>
      <c r="B76" s="704"/>
      <c r="C76" s="704"/>
    </row>
    <row r="77" spans="1:3" ht="12.75">
      <c r="A77" s="93"/>
      <c r="B77" s="100"/>
      <c r="C77" s="100"/>
    </row>
    <row r="78" spans="1:3" ht="12.75">
      <c r="A78" s="93"/>
      <c r="B78" s="100"/>
      <c r="C78" s="100"/>
    </row>
    <row r="79" spans="1:3" ht="12.75">
      <c r="A79" s="93"/>
      <c r="B79" s="100"/>
      <c r="C79" s="100"/>
    </row>
    <row r="80" spans="1:3" ht="12.75">
      <c r="A80" s="93"/>
      <c r="B80" s="100"/>
      <c r="C80" s="100"/>
    </row>
    <row r="81" spans="1:3" ht="12.75">
      <c r="A81" s="93"/>
      <c r="B81" s="100"/>
      <c r="C81" s="100"/>
    </row>
    <row r="82" spans="1:3" ht="12.75">
      <c r="A82" s="93"/>
      <c r="B82" s="100"/>
      <c r="C82" s="100"/>
    </row>
    <row r="83" spans="1:3" ht="12.75">
      <c r="A83" s="93"/>
      <c r="B83" s="100"/>
      <c r="C83" s="100"/>
    </row>
    <row r="84" spans="1:3" ht="12.75">
      <c r="A84" s="92" t="s">
        <v>1</v>
      </c>
      <c r="B84" s="100"/>
      <c r="C84" s="102" t="s">
        <v>1970</v>
      </c>
    </row>
    <row r="85" spans="1:3" ht="12.75">
      <c r="A85" s="93"/>
      <c r="B85" s="100"/>
      <c r="C85" s="100"/>
    </row>
    <row r="86" spans="1:3" ht="12.75">
      <c r="A86" s="93"/>
      <c r="B86" s="100"/>
      <c r="C86" s="100"/>
    </row>
    <row r="87" spans="1:3" ht="12.75">
      <c r="A87" s="93"/>
      <c r="B87" s="100"/>
      <c r="C87" s="100"/>
    </row>
    <row r="88" spans="1:3" ht="12.75">
      <c r="A88" s="118" t="s">
        <v>2</v>
      </c>
      <c r="B88" s="119"/>
      <c r="C88" s="102" t="s">
        <v>8</v>
      </c>
    </row>
  </sheetData>
  <mergeCells count="2">
    <mergeCell ref="A1:C1"/>
    <mergeCell ref="A76:C7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A7" sqref="A7"/>
    </sheetView>
  </sheetViews>
  <sheetFormatPr defaultColWidth="9.140625" defaultRowHeight="12.75"/>
  <cols>
    <col min="1" max="1" width="52.140625" style="31" customWidth="1"/>
    <col min="2" max="3" width="15.421875" style="31" customWidth="1"/>
    <col min="4" max="16384" width="9.28125" style="3" customWidth="1"/>
  </cols>
  <sheetData>
    <row r="1" spans="1:3" ht="47.25" customHeight="1">
      <c r="A1" s="705" t="s">
        <v>9</v>
      </c>
      <c r="B1" s="705"/>
      <c r="C1" s="705"/>
    </row>
    <row r="2" spans="1:3" ht="15.75">
      <c r="A2" s="120"/>
      <c r="B2" s="120"/>
      <c r="C2" s="31" t="s">
        <v>1841</v>
      </c>
    </row>
    <row r="3" spans="1:3" ht="32.25" customHeight="1">
      <c r="A3" s="121" t="s">
        <v>1806</v>
      </c>
      <c r="B3" s="6" t="s">
        <v>10</v>
      </c>
      <c r="C3" s="6" t="s">
        <v>1902</v>
      </c>
    </row>
    <row r="4" spans="1:3" s="122" customFormat="1" ht="21.75" customHeight="1">
      <c r="A4" s="64" t="s">
        <v>1903</v>
      </c>
      <c r="B4" s="64"/>
      <c r="C4" s="64"/>
    </row>
    <row r="5" spans="1:3" s="124" customFormat="1" ht="14.25">
      <c r="A5" s="123" t="s">
        <v>11</v>
      </c>
      <c r="B5" s="123">
        <v>48113897</v>
      </c>
      <c r="C5" s="123">
        <v>39123295</v>
      </c>
    </row>
    <row r="6" spans="1:3" ht="12.75">
      <c r="A6" s="31" t="s">
        <v>12</v>
      </c>
      <c r="B6" s="31">
        <v>523293</v>
      </c>
      <c r="C6" s="31">
        <v>20400462</v>
      </c>
    </row>
    <row r="7" spans="1:3" ht="12.75">
      <c r="A7" s="31" t="s">
        <v>13</v>
      </c>
      <c r="B7" s="31">
        <v>541502</v>
      </c>
      <c r="C7" s="31">
        <v>1055576</v>
      </c>
    </row>
    <row r="8" spans="1:3" ht="12.75">
      <c r="A8" s="31" t="s">
        <v>14</v>
      </c>
      <c r="B8" s="31">
        <v>36833089</v>
      </c>
      <c r="C8" s="31">
        <v>147717</v>
      </c>
    </row>
    <row r="9" spans="1:3" ht="12.75">
      <c r="A9" s="31" t="s">
        <v>15</v>
      </c>
      <c r="B9" s="31">
        <v>6514948</v>
      </c>
      <c r="C9" s="31">
        <v>13531178</v>
      </c>
    </row>
    <row r="10" spans="1:3" ht="12.75">
      <c r="A10" s="31" t="s">
        <v>16</v>
      </c>
      <c r="B10" s="31">
        <v>2333123</v>
      </c>
      <c r="C10" s="31">
        <v>2583952</v>
      </c>
    </row>
    <row r="11" spans="1:3" ht="12.75">
      <c r="A11" s="31" t="s">
        <v>17</v>
      </c>
      <c r="B11" s="31">
        <v>1367942</v>
      </c>
      <c r="C11" s="31">
        <v>1404410</v>
      </c>
    </row>
    <row r="13" spans="1:3" s="124" customFormat="1" ht="14.25">
      <c r="A13" s="123" t="s">
        <v>18</v>
      </c>
      <c r="B13" s="123">
        <v>94341331</v>
      </c>
      <c r="C13" s="123">
        <v>54133567</v>
      </c>
    </row>
    <row r="14" spans="1:2" ht="12.75">
      <c r="A14" s="31" t="s">
        <v>19</v>
      </c>
      <c r="B14" s="31">
        <v>30150000</v>
      </c>
    </row>
    <row r="15" spans="1:3" ht="12.75">
      <c r="A15" s="31" t="s">
        <v>20</v>
      </c>
      <c r="B15" s="31">
        <v>44500081</v>
      </c>
      <c r="C15" s="31">
        <v>43974714</v>
      </c>
    </row>
    <row r="16" spans="1:3" ht="12.75">
      <c r="A16" s="31" t="s">
        <v>21</v>
      </c>
      <c r="B16" s="31">
        <v>18553250</v>
      </c>
      <c r="C16" s="31">
        <v>7221273</v>
      </c>
    </row>
    <row r="17" spans="1:3" ht="12.75">
      <c r="A17" s="31" t="s">
        <v>22</v>
      </c>
      <c r="B17" s="31">
        <v>1138000</v>
      </c>
      <c r="C17" s="31">
        <v>2937580</v>
      </c>
    </row>
    <row r="19" spans="1:3" s="124" customFormat="1" ht="14.25">
      <c r="A19" s="123" t="s">
        <v>23</v>
      </c>
      <c r="B19" s="123">
        <v>20587594</v>
      </c>
      <c r="C19" s="123">
        <v>10676797</v>
      </c>
    </row>
    <row r="20" spans="1:3" ht="12.75">
      <c r="A20" s="31" t="s">
        <v>24</v>
      </c>
      <c r="B20" s="31">
        <v>2446000</v>
      </c>
      <c r="C20" s="31">
        <v>4535203</v>
      </c>
    </row>
    <row r="21" spans="1:3" ht="12.75">
      <c r="A21" s="31" t="s">
        <v>25</v>
      </c>
      <c r="B21" s="31">
        <v>18141594</v>
      </c>
      <c r="C21" s="31">
        <v>6141594</v>
      </c>
    </row>
    <row r="23" spans="1:3" s="124" customFormat="1" ht="14.25">
      <c r="A23" s="123" t="s">
        <v>26</v>
      </c>
      <c r="B23" s="123">
        <v>182328607</v>
      </c>
      <c r="C23" s="123">
        <v>213786678</v>
      </c>
    </row>
    <row r="24" spans="1:3" ht="12.75">
      <c r="A24" s="31" t="s">
        <v>27</v>
      </c>
      <c r="B24" s="31">
        <v>18619950</v>
      </c>
      <c r="C24" s="31">
        <v>90926138</v>
      </c>
    </row>
    <row r="25" spans="1:3" ht="12.75">
      <c r="A25" s="31" t="s">
        <v>28</v>
      </c>
      <c r="B25" s="31">
        <v>145856301</v>
      </c>
      <c r="C25" s="31">
        <v>92979218</v>
      </c>
    </row>
    <row r="26" spans="1:3" ht="12.75">
      <c r="A26" s="31" t="s">
        <v>29</v>
      </c>
      <c r="B26" s="31">
        <v>17852356</v>
      </c>
      <c r="C26" s="31">
        <v>15104594</v>
      </c>
    </row>
    <row r="27" spans="1:3" ht="12.75">
      <c r="A27" s="31" t="s">
        <v>30</v>
      </c>
      <c r="C27" s="31">
        <v>14776728</v>
      </c>
    </row>
    <row r="28" ht="12.75">
      <c r="A28" s="125"/>
    </row>
    <row r="29" spans="1:3" s="122" customFormat="1" ht="12.75">
      <c r="A29" s="64" t="s">
        <v>31</v>
      </c>
      <c r="B29" s="64">
        <v>345371429</v>
      </c>
      <c r="C29" s="64">
        <v>317720337</v>
      </c>
    </row>
    <row r="30" spans="1:3" s="122" customFormat="1" ht="12.75">
      <c r="A30" s="64"/>
      <c r="B30" s="64"/>
      <c r="C30" s="64"/>
    </row>
    <row r="31" spans="1:3" s="122" customFormat="1" ht="12.75">
      <c r="A31" s="64" t="s">
        <v>1954</v>
      </c>
      <c r="B31" s="64"/>
      <c r="C31" s="64"/>
    </row>
    <row r="32" spans="1:3" s="124" customFormat="1" ht="14.25">
      <c r="A32" s="123" t="s">
        <v>32</v>
      </c>
      <c r="B32" s="123">
        <v>6434327</v>
      </c>
      <c r="C32" s="123">
        <v>6715969</v>
      </c>
    </row>
    <row r="33" spans="1:3" ht="12.75">
      <c r="A33" s="31" t="s">
        <v>33</v>
      </c>
      <c r="B33" s="31">
        <v>4875298</v>
      </c>
      <c r="C33" s="31">
        <v>6706787</v>
      </c>
    </row>
    <row r="34" spans="1:3" ht="12.75">
      <c r="A34" s="31" t="s">
        <v>34</v>
      </c>
      <c r="B34" s="31">
        <v>9182</v>
      </c>
      <c r="C34" s="31">
        <v>9182</v>
      </c>
    </row>
    <row r="35" spans="1:2" ht="12.75">
      <c r="A35" s="31" t="s">
        <v>35</v>
      </c>
      <c r="B35" s="31">
        <v>1549847</v>
      </c>
    </row>
    <row r="37" spans="1:3" s="124" customFormat="1" ht="14.25">
      <c r="A37" s="123" t="s">
        <v>36</v>
      </c>
      <c r="B37" s="123">
        <v>375053294</v>
      </c>
      <c r="C37" s="123">
        <v>510640075</v>
      </c>
    </row>
    <row r="38" spans="1:3" ht="12.75">
      <c r="A38" s="31" t="s">
        <v>37</v>
      </c>
      <c r="B38" s="31">
        <v>231559671</v>
      </c>
      <c r="C38" s="31">
        <v>358985024</v>
      </c>
    </row>
    <row r="39" spans="1:3" ht="12.75">
      <c r="A39" s="31" t="s">
        <v>38</v>
      </c>
      <c r="B39" s="31">
        <v>2446000</v>
      </c>
      <c r="C39" s="31">
        <v>4535203</v>
      </c>
    </row>
    <row r="40" spans="1:3" ht="12.75">
      <c r="A40" s="31" t="s">
        <v>39</v>
      </c>
      <c r="B40" s="31">
        <v>122906029</v>
      </c>
      <c r="C40" s="31">
        <v>140978254</v>
      </c>
    </row>
    <row r="41" spans="1:3" ht="12.75">
      <c r="A41" s="31" t="s">
        <v>40</v>
      </c>
      <c r="B41" s="31">
        <v>18141594</v>
      </c>
      <c r="C41" s="31">
        <v>6141594</v>
      </c>
    </row>
    <row r="43" spans="1:3" s="124" customFormat="1" ht="14.25">
      <c r="A43" s="123" t="s">
        <v>41</v>
      </c>
      <c r="B43" s="123">
        <v>-36116192</v>
      </c>
      <c r="C43" s="123">
        <v>-199635707</v>
      </c>
    </row>
    <row r="44" spans="1:3" s="124" customFormat="1" ht="14.25">
      <c r="A44" s="123"/>
      <c r="B44" s="123"/>
      <c r="C44" s="123"/>
    </row>
    <row r="45" spans="1:3" s="122" customFormat="1" ht="12.75">
      <c r="A45" s="64" t="s">
        <v>31</v>
      </c>
      <c r="B45" s="64">
        <v>345371429</v>
      </c>
      <c r="C45" s="64">
        <v>317720337</v>
      </c>
    </row>
    <row r="46" spans="1:3" s="122" customFormat="1" ht="12.75">
      <c r="A46" s="64"/>
      <c r="B46" s="64"/>
      <c r="C46" s="64"/>
    </row>
    <row r="47" ht="16.5" customHeight="1">
      <c r="A47" s="126" t="s">
        <v>42</v>
      </c>
    </row>
    <row r="48" ht="15.75" customHeight="1">
      <c r="A48" s="126"/>
    </row>
    <row r="49" ht="12.75" customHeight="1">
      <c r="A49" s="126"/>
    </row>
    <row r="51" spans="1:3" ht="12.75">
      <c r="A51" s="31" t="s">
        <v>43</v>
      </c>
      <c r="C51" s="127" t="s">
        <v>1970</v>
      </c>
    </row>
    <row r="52" ht="6.75" customHeight="1">
      <c r="C52" s="127"/>
    </row>
    <row r="53" ht="9.75" customHeight="1">
      <c r="C53" s="127"/>
    </row>
    <row r="54" ht="9" customHeight="1">
      <c r="C54" s="127"/>
    </row>
    <row r="55" ht="6.75" customHeight="1"/>
    <row r="56" spans="1:3" ht="12.75">
      <c r="A56" s="31" t="s">
        <v>44</v>
      </c>
      <c r="C56" s="127" t="s">
        <v>1972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6">
      <selection activeCell="A27" sqref="A27"/>
    </sheetView>
  </sheetViews>
  <sheetFormatPr defaultColWidth="9.140625" defaultRowHeight="12.75"/>
  <cols>
    <col min="1" max="1" width="50.00390625" style="3" customWidth="1"/>
    <col min="2" max="2" width="12.28125" style="3" customWidth="1"/>
    <col min="3" max="4" width="12.7109375" style="3" customWidth="1"/>
    <col min="5" max="16384" width="9.140625" style="3" customWidth="1"/>
  </cols>
  <sheetData>
    <row r="1" spans="1:4" s="129" customFormat="1" ht="15.75">
      <c r="A1" s="128" t="s">
        <v>45</v>
      </c>
      <c r="B1" s="128"/>
      <c r="C1" s="128"/>
      <c r="D1" s="128"/>
    </row>
    <row r="2" spans="1:4" ht="12.75">
      <c r="A2" s="130"/>
      <c r="B2" s="130"/>
      <c r="C2" s="130"/>
      <c r="D2" s="130"/>
    </row>
    <row r="3" ht="12.75">
      <c r="D3" s="131" t="s">
        <v>1841</v>
      </c>
    </row>
    <row r="4" spans="1:4" s="135" customFormat="1" ht="57" customHeight="1">
      <c r="A4" s="132" t="s">
        <v>1806</v>
      </c>
      <c r="B4" s="134" t="s">
        <v>46</v>
      </c>
      <c r="C4" s="134" t="s">
        <v>47</v>
      </c>
      <c r="D4" s="134" t="s">
        <v>48</v>
      </c>
    </row>
    <row r="5" spans="1:4" ht="15.75" customHeight="1">
      <c r="A5" s="136" t="s">
        <v>49</v>
      </c>
      <c r="B5" s="137">
        <v>173386785</v>
      </c>
      <c r="C5" s="137">
        <v>141047623</v>
      </c>
      <c r="D5" s="137">
        <v>151715833</v>
      </c>
    </row>
    <row r="6" spans="1:4" ht="15.75" customHeight="1">
      <c r="A6" s="138" t="s">
        <v>50</v>
      </c>
      <c r="B6" s="62">
        <v>173386785</v>
      </c>
      <c r="C6" s="62">
        <v>141047623</v>
      </c>
      <c r="D6" s="62">
        <v>147119798</v>
      </c>
    </row>
    <row r="7" spans="1:4" ht="15.75" customHeight="1">
      <c r="A7" s="61" t="s">
        <v>51</v>
      </c>
      <c r="B7" s="62">
        <v>115260605</v>
      </c>
      <c r="C7" s="62">
        <v>55554637</v>
      </c>
      <c r="D7" s="62">
        <v>73656794</v>
      </c>
    </row>
    <row r="8" spans="1:4" ht="15.75" customHeight="1">
      <c r="A8" s="61" t="s">
        <v>52</v>
      </c>
      <c r="B8" s="53">
        <v>115260605</v>
      </c>
      <c r="C8" s="53">
        <v>55554637</v>
      </c>
      <c r="D8" s="53">
        <v>73656794</v>
      </c>
    </row>
    <row r="9" spans="1:4" ht="15.75" customHeight="1">
      <c r="A9" s="61" t="s">
        <v>53</v>
      </c>
      <c r="B9" s="53"/>
      <c r="C9" s="53"/>
      <c r="D9" s="53"/>
    </row>
    <row r="10" spans="1:4" ht="15.75" customHeight="1">
      <c r="A10" s="61" t="s">
        <v>54</v>
      </c>
      <c r="B10" s="53"/>
      <c r="C10" s="53"/>
      <c r="D10" s="53"/>
    </row>
    <row r="11" spans="1:4" ht="15.75" customHeight="1">
      <c r="A11" s="138" t="s">
        <v>55</v>
      </c>
      <c r="B11" s="62">
        <v>33984012</v>
      </c>
      <c r="C11" s="62">
        <v>67351392</v>
      </c>
      <c r="D11" s="62">
        <v>67321410</v>
      </c>
    </row>
    <row r="12" spans="1:4" ht="15.75" customHeight="1">
      <c r="A12" s="61" t="s">
        <v>56</v>
      </c>
      <c r="B12" s="53">
        <v>33984012</v>
      </c>
      <c r="C12" s="53">
        <v>67351392</v>
      </c>
      <c r="D12" s="53">
        <v>67321410</v>
      </c>
    </row>
    <row r="13" spans="1:4" ht="15.75" customHeight="1">
      <c r="A13" s="138" t="s">
        <v>57</v>
      </c>
      <c r="B13" s="62">
        <v>24142168</v>
      </c>
      <c r="C13" s="62">
        <v>18141594</v>
      </c>
      <c r="D13" s="62">
        <v>6141594</v>
      </c>
    </row>
    <row r="14" spans="1:4" ht="15.75" customHeight="1">
      <c r="A14" s="61" t="s">
        <v>58</v>
      </c>
      <c r="B14" s="53">
        <v>24142168</v>
      </c>
      <c r="C14" s="53">
        <v>18141594</v>
      </c>
      <c r="D14" s="53">
        <v>6141594</v>
      </c>
    </row>
    <row r="15" spans="1:4" ht="15.75" customHeight="1">
      <c r="A15" s="138" t="s">
        <v>59</v>
      </c>
      <c r="B15" s="62"/>
      <c r="C15" s="62"/>
      <c r="D15" s="62">
        <v>4596035</v>
      </c>
    </row>
    <row r="16" spans="1:4" ht="15.75" customHeight="1">
      <c r="A16" s="61" t="s">
        <v>60</v>
      </c>
      <c r="B16" s="62"/>
      <c r="C16" s="62"/>
      <c r="D16" s="62"/>
    </row>
    <row r="17" spans="1:4" ht="15.75" customHeight="1">
      <c r="A17" s="61" t="s">
        <v>61</v>
      </c>
      <c r="B17" s="62"/>
      <c r="C17" s="62"/>
      <c r="D17" s="62">
        <v>4596035</v>
      </c>
    </row>
    <row r="18" spans="1:4" ht="15.75" customHeight="1">
      <c r="A18" s="136" t="s">
        <v>62</v>
      </c>
      <c r="B18" s="137">
        <v>218441487</v>
      </c>
      <c r="C18" s="137">
        <v>231559671</v>
      </c>
      <c r="D18" s="137">
        <v>358985024</v>
      </c>
    </row>
    <row r="19" spans="1:4" ht="15.75" customHeight="1">
      <c r="A19" s="138" t="s">
        <v>63</v>
      </c>
      <c r="B19" s="62"/>
      <c r="C19" s="62"/>
      <c r="D19" s="62"/>
    </row>
    <row r="20" spans="1:4" ht="15.75" customHeight="1">
      <c r="A20" s="61" t="s">
        <v>64</v>
      </c>
      <c r="B20" s="62">
        <v>218441487</v>
      </c>
      <c r="C20" s="62">
        <v>231559671</v>
      </c>
      <c r="D20" s="62">
        <v>358985024</v>
      </c>
    </row>
    <row r="21" spans="1:4" ht="15.75" customHeight="1">
      <c r="A21" s="61" t="s">
        <v>65</v>
      </c>
      <c r="B21" s="62"/>
      <c r="C21" s="62"/>
      <c r="D21" s="62"/>
    </row>
    <row r="22" spans="1:4" ht="15.75" customHeight="1">
      <c r="A22" s="61" t="s">
        <v>66</v>
      </c>
      <c r="B22" s="62">
        <v>218441487</v>
      </c>
      <c r="C22" s="62">
        <v>231559671</v>
      </c>
      <c r="D22" s="62">
        <v>358985024</v>
      </c>
    </row>
    <row r="23" spans="1:4" ht="12.75">
      <c r="A23" s="139" t="s">
        <v>67</v>
      </c>
      <c r="B23" s="53">
        <v>218441487</v>
      </c>
      <c r="C23" s="53">
        <v>231559671</v>
      </c>
      <c r="D23" s="53">
        <v>228851699</v>
      </c>
    </row>
    <row r="24" spans="1:4" s="61" customFormat="1" ht="12.75">
      <c r="A24" s="139" t="s">
        <v>68</v>
      </c>
      <c r="B24" s="53"/>
      <c r="C24" s="53"/>
      <c r="D24" s="53">
        <v>130133325</v>
      </c>
    </row>
    <row r="25" spans="1:4" ht="15">
      <c r="A25" s="140" t="s">
        <v>69</v>
      </c>
      <c r="B25" s="141">
        <v>391828272</v>
      </c>
      <c r="C25" s="141">
        <v>372607294</v>
      </c>
      <c r="D25" s="141">
        <v>510700857</v>
      </c>
    </row>
    <row r="26" spans="1:4" ht="12.75">
      <c r="A26" s="142"/>
      <c r="B26" s="61"/>
      <c r="C26" s="61"/>
      <c r="D26" s="61"/>
    </row>
    <row r="27" s="52" customFormat="1" ht="11.25">
      <c r="A27" s="52" t="s">
        <v>70</v>
      </c>
    </row>
    <row r="28" spans="1:4" s="7" customFormat="1" ht="22.5">
      <c r="A28" s="22" t="s">
        <v>71</v>
      </c>
      <c r="B28" s="23">
        <v>155600000</v>
      </c>
      <c r="C28" s="23">
        <v>126950000</v>
      </c>
      <c r="D28" s="23">
        <v>147480000</v>
      </c>
    </row>
    <row r="29" spans="1:4" s="52" customFormat="1" ht="11.25">
      <c r="A29" s="52" t="s">
        <v>72</v>
      </c>
      <c r="B29" s="23"/>
      <c r="C29" s="23"/>
      <c r="D29" s="23">
        <v>132191100</v>
      </c>
    </row>
    <row r="30" s="61" customFormat="1" ht="12.75">
      <c r="A30" s="52" t="s">
        <v>73</v>
      </c>
    </row>
    <row r="31" spans="1:4" ht="12.75">
      <c r="A31" s="61"/>
      <c r="B31" s="61"/>
      <c r="C31" s="61"/>
      <c r="D31" s="61"/>
    </row>
    <row r="36" spans="1:4" ht="12.75">
      <c r="A36" s="3" t="s">
        <v>74</v>
      </c>
      <c r="D36" s="131" t="s">
        <v>75</v>
      </c>
    </row>
    <row r="37" spans="1:4" ht="12.75">
      <c r="A37" s="61"/>
      <c r="B37" s="61"/>
      <c r="D37" s="61"/>
    </row>
    <row r="38" spans="1:4" ht="12.75">
      <c r="A38" s="61"/>
      <c r="B38" s="131"/>
      <c r="D38" s="61"/>
    </row>
    <row r="41" spans="1:4" ht="12.75">
      <c r="A41" s="3" t="s">
        <v>76</v>
      </c>
      <c r="D41" s="143" t="s">
        <v>77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 topLeftCell="A24">
      <selection activeCell="E25" sqref="E24:E25"/>
    </sheetView>
  </sheetViews>
  <sheetFormatPr defaultColWidth="9.140625" defaultRowHeight="12.75"/>
  <cols>
    <col min="1" max="1" width="35.00390625" style="129" customWidth="1"/>
    <col min="2" max="2" width="11.7109375" style="129" customWidth="1"/>
    <col min="3" max="3" width="11.140625" style="129" customWidth="1"/>
    <col min="4" max="4" width="11.57421875" style="129" customWidth="1"/>
    <col min="5" max="5" width="11.8515625" style="129" customWidth="1"/>
    <col min="6" max="6" width="11.140625" style="129" customWidth="1"/>
    <col min="7" max="7" width="10.140625" style="129" customWidth="1"/>
    <col min="8" max="8" width="10.28125" style="129" customWidth="1"/>
    <col min="9" max="9" width="9.7109375" style="129" customWidth="1"/>
    <col min="10" max="10" width="10.140625" style="129" customWidth="1"/>
    <col min="11" max="11" width="9.57421875" style="129" customWidth="1"/>
    <col min="12" max="16384" width="9.140625" style="129" customWidth="1"/>
  </cols>
  <sheetData>
    <row r="1" spans="1:11" s="146" customFormat="1" ht="18">
      <c r="A1" s="144" t="s">
        <v>78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2:10" s="3" customFormat="1" ht="12.75">
      <c r="B2" s="147"/>
      <c r="C2" s="147"/>
      <c r="J2" s="148"/>
    </row>
    <row r="3" spans="1:11" s="4" customFormat="1" ht="12">
      <c r="A3" s="149"/>
      <c r="B3" s="150" t="s">
        <v>79</v>
      </c>
      <c r="C3" s="151"/>
      <c r="D3" s="152" t="s">
        <v>80</v>
      </c>
      <c r="E3" s="153"/>
      <c r="F3" s="154" t="s">
        <v>80</v>
      </c>
      <c r="G3" s="155" t="s">
        <v>81</v>
      </c>
      <c r="H3" s="156"/>
      <c r="I3" s="156"/>
      <c r="J3" s="157"/>
      <c r="K3" s="158" t="s">
        <v>79</v>
      </c>
    </row>
    <row r="4" spans="1:11" s="4" customFormat="1" ht="12">
      <c r="A4" s="159" t="s">
        <v>82</v>
      </c>
      <c r="B4" s="160" t="s">
        <v>83</v>
      </c>
      <c r="C4" s="161"/>
      <c r="D4" s="160" t="s">
        <v>84</v>
      </c>
      <c r="E4" s="161"/>
      <c r="F4" s="162" t="s">
        <v>85</v>
      </c>
      <c r="G4" s="158" t="s">
        <v>79</v>
      </c>
      <c r="H4" s="158" t="s">
        <v>79</v>
      </c>
      <c r="I4" s="158" t="s">
        <v>86</v>
      </c>
      <c r="J4" s="158" t="s">
        <v>79</v>
      </c>
      <c r="K4" s="159" t="s">
        <v>87</v>
      </c>
    </row>
    <row r="5" spans="1:11" s="4" customFormat="1" ht="12.75">
      <c r="A5" s="159" t="s">
        <v>88</v>
      </c>
      <c r="B5" s="163"/>
      <c r="C5" s="164"/>
      <c r="D5" s="165" t="s">
        <v>89</v>
      </c>
      <c r="E5" s="161"/>
      <c r="F5" s="162" t="s">
        <v>90</v>
      </c>
      <c r="G5" s="159" t="s">
        <v>91</v>
      </c>
      <c r="H5" s="159" t="s">
        <v>92</v>
      </c>
      <c r="I5" s="159" t="s">
        <v>93</v>
      </c>
      <c r="J5" s="159" t="s">
        <v>94</v>
      </c>
      <c r="K5" s="159" t="s">
        <v>95</v>
      </c>
    </row>
    <row r="6" spans="1:11" s="4" customFormat="1" ht="12.75">
      <c r="A6" s="166"/>
      <c r="B6" s="159" t="s">
        <v>96</v>
      </c>
      <c r="C6" s="167"/>
      <c r="D6" s="159" t="s">
        <v>96</v>
      </c>
      <c r="E6" s="168" t="s">
        <v>97</v>
      </c>
      <c r="F6" s="162" t="s">
        <v>98</v>
      </c>
      <c r="G6" s="159" t="s">
        <v>99</v>
      </c>
      <c r="H6" s="159" t="s">
        <v>99</v>
      </c>
      <c r="I6" s="159" t="s">
        <v>100</v>
      </c>
      <c r="J6" s="159" t="s">
        <v>101</v>
      </c>
      <c r="K6" s="159" t="s">
        <v>102</v>
      </c>
    </row>
    <row r="7" spans="1:11" s="4" customFormat="1" ht="12">
      <c r="A7" s="166"/>
      <c r="B7" s="169" t="s">
        <v>103</v>
      </c>
      <c r="C7" s="169" t="s">
        <v>104</v>
      </c>
      <c r="D7" s="169" t="s">
        <v>103</v>
      </c>
      <c r="E7" s="169" t="s">
        <v>104</v>
      </c>
      <c r="F7" s="170" t="s">
        <v>104</v>
      </c>
      <c r="G7" s="159" t="s">
        <v>104</v>
      </c>
      <c r="H7" s="159" t="s">
        <v>104</v>
      </c>
      <c r="I7" s="159" t="s">
        <v>104</v>
      </c>
      <c r="J7" s="159" t="s">
        <v>104</v>
      </c>
      <c r="K7" s="169" t="s">
        <v>104</v>
      </c>
    </row>
    <row r="8" spans="1:11" s="3" customFormat="1" ht="12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55">
        <v>6</v>
      </c>
      <c r="G8" s="43">
        <v>7</v>
      </c>
      <c r="H8" s="43">
        <v>8</v>
      </c>
      <c r="I8" s="43">
        <v>9</v>
      </c>
      <c r="J8" s="43">
        <v>10</v>
      </c>
      <c r="K8" s="43">
        <v>11</v>
      </c>
    </row>
    <row r="9" spans="1:11" s="52" customFormat="1" ht="11.25">
      <c r="A9" s="171" t="s">
        <v>105</v>
      </c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s="52" customFormat="1" ht="11.25">
      <c r="A10" s="172" t="s">
        <v>106</v>
      </c>
      <c r="B10" s="54">
        <v>5959867</v>
      </c>
      <c r="C10" s="54">
        <v>2181311</v>
      </c>
      <c r="D10" s="54">
        <v>2457718</v>
      </c>
      <c r="E10" s="54">
        <v>899525</v>
      </c>
      <c r="F10" s="54">
        <v>1521922</v>
      </c>
      <c r="G10" s="54"/>
      <c r="H10" s="54">
        <v>465926</v>
      </c>
      <c r="I10" s="54">
        <v>-156471</v>
      </c>
      <c r="J10" s="54">
        <v>53736</v>
      </c>
      <c r="K10" s="54"/>
    </row>
    <row r="11" spans="1:11" s="52" customFormat="1" ht="11.25">
      <c r="A11" s="173" t="s">
        <v>107</v>
      </c>
      <c r="B11" s="174">
        <v>5959867</v>
      </c>
      <c r="C11" s="174">
        <v>2181311</v>
      </c>
      <c r="D11" s="174">
        <v>2457718</v>
      </c>
      <c r="E11" s="174">
        <v>899525</v>
      </c>
      <c r="F11" s="174">
        <v>1521922</v>
      </c>
      <c r="G11" s="174"/>
      <c r="H11" s="174">
        <v>465926</v>
      </c>
      <c r="I11" s="174">
        <v>-156471</v>
      </c>
      <c r="J11" s="174">
        <v>53736</v>
      </c>
      <c r="K11" s="174"/>
    </row>
    <row r="12" spans="1:11" s="52" customFormat="1" ht="11.25">
      <c r="A12" s="171" t="s">
        <v>108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 s="52" customFormat="1" ht="11.25">
      <c r="A13" s="172" t="s">
        <v>109</v>
      </c>
      <c r="B13" s="54">
        <v>17354867</v>
      </c>
      <c r="C13" s="54">
        <v>1371035</v>
      </c>
      <c r="D13" s="54">
        <v>13271369</v>
      </c>
      <c r="E13" s="54">
        <v>1048438</v>
      </c>
      <c r="F13" s="54">
        <v>1368993</v>
      </c>
      <c r="G13" s="54"/>
      <c r="H13" s="54">
        <v>170486</v>
      </c>
      <c r="I13" s="54">
        <v>-150069</v>
      </c>
      <c r="J13" s="54"/>
      <c r="K13" s="54"/>
    </row>
    <row r="14" spans="1:11" s="52" customFormat="1" ht="11.25">
      <c r="A14" s="172" t="s">
        <v>110</v>
      </c>
      <c r="B14" s="54">
        <v>370211</v>
      </c>
      <c r="C14" s="54">
        <v>29247</v>
      </c>
      <c r="D14" s="54">
        <v>261325</v>
      </c>
      <c r="E14" s="54">
        <v>20645</v>
      </c>
      <c r="F14" s="54">
        <v>27256</v>
      </c>
      <c r="G14" s="54"/>
      <c r="H14" s="54">
        <v>3552</v>
      </c>
      <c r="I14" s="54">
        <v>-3059</v>
      </c>
      <c r="J14" s="54"/>
      <c r="K14" s="54"/>
    </row>
    <row r="15" spans="1:11" s="52" customFormat="1" ht="11.25">
      <c r="A15" s="173" t="s">
        <v>111</v>
      </c>
      <c r="B15" s="174">
        <v>17725078</v>
      </c>
      <c r="C15" s="174">
        <v>1400282</v>
      </c>
      <c r="D15" s="174">
        <v>13532694</v>
      </c>
      <c r="E15" s="174">
        <v>1069083</v>
      </c>
      <c r="F15" s="174">
        <v>1396249</v>
      </c>
      <c r="G15" s="174"/>
      <c r="H15" s="174">
        <v>174038</v>
      </c>
      <c r="I15" s="174">
        <v>-153128</v>
      </c>
      <c r="J15" s="174"/>
      <c r="K15" s="174"/>
    </row>
    <row r="16" spans="1:11" s="52" customFormat="1" ht="11.25">
      <c r="A16" s="171" t="s">
        <v>112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 s="52" customFormat="1" ht="11.25">
      <c r="A17" s="175" t="s">
        <v>113</v>
      </c>
      <c r="B17" s="54">
        <v>2615706</v>
      </c>
      <c r="C17" s="54">
        <v>1536769</v>
      </c>
      <c r="D17" s="54">
        <v>2112802</v>
      </c>
      <c r="E17" s="54">
        <v>1241305</v>
      </c>
      <c r="F17" s="54">
        <v>1739398</v>
      </c>
      <c r="G17" s="54"/>
      <c r="H17" s="54">
        <v>302084</v>
      </c>
      <c r="I17" s="54">
        <v>-196009</v>
      </c>
      <c r="J17" s="54">
        <v>53219</v>
      </c>
      <c r="K17" s="54"/>
    </row>
    <row r="18" spans="1:11" s="52" customFormat="1" ht="11.25">
      <c r="A18" s="176" t="s">
        <v>114</v>
      </c>
      <c r="B18" s="54">
        <v>40000000</v>
      </c>
      <c r="C18" s="54">
        <v>23500640</v>
      </c>
      <c r="D18" s="54">
        <v>40000000</v>
      </c>
      <c r="E18" s="54">
        <v>23500640</v>
      </c>
      <c r="F18" s="54">
        <v>26760000</v>
      </c>
      <c r="G18" s="54"/>
      <c r="H18" s="54"/>
      <c r="I18" s="54">
        <v>-3259360</v>
      </c>
      <c r="J18" s="54">
        <v>890500</v>
      </c>
      <c r="K18" s="54"/>
    </row>
    <row r="19" spans="1:11" s="52" customFormat="1" ht="11.25">
      <c r="A19" s="176" t="s">
        <v>115</v>
      </c>
      <c r="B19" s="54">
        <v>4345981</v>
      </c>
      <c r="C19" s="54">
        <v>2553333</v>
      </c>
      <c r="D19" s="54">
        <v>4345981</v>
      </c>
      <c r="E19" s="54">
        <v>2553333</v>
      </c>
      <c r="F19" s="54">
        <v>2890000</v>
      </c>
      <c r="G19" s="54"/>
      <c r="H19" s="54"/>
      <c r="I19" s="54">
        <v>-336667</v>
      </c>
      <c r="J19" s="54">
        <v>93451</v>
      </c>
      <c r="K19" s="54"/>
    </row>
    <row r="20" spans="1:11" s="52" customFormat="1" ht="11.25">
      <c r="A20" s="176" t="s">
        <v>116</v>
      </c>
      <c r="B20" s="54">
        <v>9510029</v>
      </c>
      <c r="C20" s="54">
        <v>5587294</v>
      </c>
      <c r="D20" s="54">
        <v>3372787</v>
      </c>
      <c r="E20" s="54">
        <v>1981567</v>
      </c>
      <c r="F20" s="54"/>
      <c r="G20" s="54">
        <v>2051322</v>
      </c>
      <c r="H20" s="54"/>
      <c r="I20" s="54">
        <v>-69755</v>
      </c>
      <c r="J20" s="54">
        <v>25707</v>
      </c>
      <c r="K20" s="54">
        <v>3605727</v>
      </c>
    </row>
    <row r="21" spans="1:11" s="52" customFormat="1" ht="11.25">
      <c r="A21" s="172" t="s">
        <v>117</v>
      </c>
      <c r="B21" s="54">
        <v>369013</v>
      </c>
      <c r="C21" s="54">
        <v>216801</v>
      </c>
      <c r="D21" s="54">
        <v>221408</v>
      </c>
      <c r="E21" s="54">
        <v>130081</v>
      </c>
      <c r="F21" s="54">
        <v>245387</v>
      </c>
      <c r="G21" s="54"/>
      <c r="H21" s="54">
        <v>92085</v>
      </c>
      <c r="I21" s="54">
        <v>-23221</v>
      </c>
      <c r="J21" s="54">
        <v>9191</v>
      </c>
      <c r="K21" s="54"/>
    </row>
    <row r="22" spans="1:11" s="52" customFormat="1" ht="11.25">
      <c r="A22" s="172" t="s">
        <v>118</v>
      </c>
      <c r="B22" s="54">
        <v>1439403</v>
      </c>
      <c r="C22" s="54">
        <v>845672</v>
      </c>
      <c r="D22" s="54">
        <v>583052</v>
      </c>
      <c r="E22" s="54">
        <v>342552</v>
      </c>
      <c r="F22" s="54">
        <v>957178</v>
      </c>
      <c r="G22" s="54"/>
      <c r="H22" s="54">
        <v>538604</v>
      </c>
      <c r="I22" s="54">
        <v>-76022</v>
      </c>
      <c r="J22" s="54">
        <v>14703</v>
      </c>
      <c r="K22" s="54"/>
    </row>
    <row r="23" spans="1:11" s="52" customFormat="1" ht="11.25">
      <c r="A23" s="176" t="s">
        <v>119</v>
      </c>
      <c r="B23" s="54">
        <v>46323044</v>
      </c>
      <c r="C23" s="54">
        <v>27215530</v>
      </c>
      <c r="D23" s="54">
        <v>46323044</v>
      </c>
      <c r="E23" s="54">
        <v>27215530</v>
      </c>
      <c r="F23" s="54">
        <v>30804000</v>
      </c>
      <c r="G23" s="54"/>
      <c r="H23" s="54"/>
      <c r="I23" s="54">
        <v>-3588470</v>
      </c>
      <c r="J23" s="54">
        <v>1549239</v>
      </c>
      <c r="K23" s="54"/>
    </row>
    <row r="24" spans="1:11" s="52" customFormat="1" ht="11.25">
      <c r="A24" s="172" t="s">
        <v>120</v>
      </c>
      <c r="B24" s="54">
        <v>15543274</v>
      </c>
      <c r="C24" s="54">
        <v>9131922</v>
      </c>
      <c r="D24" s="54">
        <v>6102276</v>
      </c>
      <c r="E24" s="54">
        <v>3585184</v>
      </c>
      <c r="F24" s="54">
        <v>1466110</v>
      </c>
      <c r="G24" s="54">
        <v>2461401</v>
      </c>
      <c r="H24" s="54"/>
      <c r="I24" s="54">
        <v>-342327</v>
      </c>
      <c r="J24" s="54">
        <v>116748</v>
      </c>
      <c r="K24" s="54">
        <v>5546738</v>
      </c>
    </row>
    <row r="25" spans="1:11" s="52" customFormat="1" ht="11.25">
      <c r="A25" s="176" t="s">
        <v>121</v>
      </c>
      <c r="B25" s="54">
        <v>20000000</v>
      </c>
      <c r="C25" s="54">
        <v>11750320</v>
      </c>
      <c r="D25" s="54"/>
      <c r="E25" s="54"/>
      <c r="F25" s="54"/>
      <c r="G25" s="54"/>
      <c r="H25" s="54"/>
      <c r="I25" s="54"/>
      <c r="J25" s="54"/>
      <c r="K25" s="54">
        <v>11750320</v>
      </c>
    </row>
    <row r="26" spans="1:11" s="52" customFormat="1" ht="11.25">
      <c r="A26" s="172" t="s">
        <v>122</v>
      </c>
      <c r="B26" s="54">
        <v>11102703</v>
      </c>
      <c r="C26" s="54">
        <v>6523016</v>
      </c>
      <c r="D26" s="54">
        <v>263315</v>
      </c>
      <c r="E26" s="54">
        <v>154702</v>
      </c>
      <c r="F26" s="54"/>
      <c r="G26" s="54">
        <v>166780</v>
      </c>
      <c r="H26" s="54"/>
      <c r="I26" s="54">
        <v>-12078</v>
      </c>
      <c r="J26" s="54">
        <v>83789</v>
      </c>
      <c r="K26" s="54">
        <v>6368314</v>
      </c>
    </row>
    <row r="27" spans="1:11" s="52" customFormat="1" ht="11.25">
      <c r="A27" s="176" t="s">
        <v>123</v>
      </c>
      <c r="B27" s="54">
        <v>4389441</v>
      </c>
      <c r="C27" s="54">
        <v>2578867</v>
      </c>
      <c r="D27" s="54">
        <v>192063</v>
      </c>
      <c r="E27" s="54">
        <v>112840</v>
      </c>
      <c r="F27" s="54"/>
      <c r="G27" s="54">
        <v>121481</v>
      </c>
      <c r="H27" s="54"/>
      <c r="I27" s="54">
        <v>-8641</v>
      </c>
      <c r="J27" s="54">
        <v>33891</v>
      </c>
      <c r="K27" s="54">
        <v>2466027</v>
      </c>
    </row>
    <row r="28" spans="1:11" s="52" customFormat="1" ht="11.25">
      <c r="A28" s="177" t="s">
        <v>124</v>
      </c>
      <c r="B28" s="54">
        <v>28290000</v>
      </c>
      <c r="C28" s="54">
        <v>16620828</v>
      </c>
      <c r="D28" s="54"/>
      <c r="E28" s="54"/>
      <c r="F28" s="54"/>
      <c r="G28" s="54"/>
      <c r="H28" s="54"/>
      <c r="I28" s="54"/>
      <c r="J28" s="54"/>
      <c r="K28" s="54">
        <v>16620828</v>
      </c>
    </row>
    <row r="29" spans="1:11" s="52" customFormat="1" ht="11.25">
      <c r="A29" s="176" t="s">
        <v>125</v>
      </c>
      <c r="B29" s="54">
        <v>221497500</v>
      </c>
      <c r="C29" s="54">
        <v>130133325</v>
      </c>
      <c r="D29" s="54">
        <v>221497500</v>
      </c>
      <c r="E29" s="54">
        <v>130133325</v>
      </c>
      <c r="F29" s="54"/>
      <c r="G29" s="54">
        <v>138793184</v>
      </c>
      <c r="H29" s="54"/>
      <c r="I29" s="54">
        <v>-8659859</v>
      </c>
      <c r="J29" s="54"/>
      <c r="K29" s="54"/>
    </row>
    <row r="30" spans="1:11" s="52" customFormat="1" ht="11.25">
      <c r="A30" s="172" t="s">
        <v>126</v>
      </c>
      <c r="B30" s="54">
        <v>20000000</v>
      </c>
      <c r="C30" s="54">
        <v>11750320</v>
      </c>
      <c r="D30" s="54"/>
      <c r="E30" s="54"/>
      <c r="F30" s="54"/>
      <c r="G30" s="54"/>
      <c r="H30" s="54"/>
      <c r="I30" s="54"/>
      <c r="J30" s="54"/>
      <c r="K30" s="54">
        <v>11750320</v>
      </c>
    </row>
    <row r="31" spans="1:11" s="52" customFormat="1" ht="11.25">
      <c r="A31" s="173" t="s">
        <v>127</v>
      </c>
      <c r="B31" s="174">
        <v>425426094</v>
      </c>
      <c r="C31" s="174">
        <v>249944637</v>
      </c>
      <c r="D31" s="174">
        <v>325014228</v>
      </c>
      <c r="E31" s="174">
        <v>190951059</v>
      </c>
      <c r="F31" s="174">
        <v>64862073</v>
      </c>
      <c r="G31" s="174">
        <v>143594168</v>
      </c>
      <c r="H31" s="174">
        <v>932773</v>
      </c>
      <c r="I31" s="174">
        <v>-16572409</v>
      </c>
      <c r="J31" s="174">
        <v>2870438</v>
      </c>
      <c r="K31" s="174">
        <v>58108274</v>
      </c>
    </row>
    <row r="32" spans="1:11" s="52" customFormat="1" ht="11.25">
      <c r="A32" s="171" t="s">
        <v>128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1:11" s="52" customFormat="1" ht="11.25">
      <c r="A33" s="172" t="s">
        <v>129</v>
      </c>
      <c r="B33" s="54">
        <v>2624056721</v>
      </c>
      <c r="C33" s="54">
        <v>14930883</v>
      </c>
      <c r="D33" s="54">
        <v>2186676721</v>
      </c>
      <c r="E33" s="54">
        <v>12442191</v>
      </c>
      <c r="F33" s="54">
        <v>11882512</v>
      </c>
      <c r="G33" s="54"/>
      <c r="H33" s="54">
        <v>1113132</v>
      </c>
      <c r="I33" s="54">
        <v>1672811</v>
      </c>
      <c r="J33" s="54">
        <v>488316</v>
      </c>
      <c r="K33" s="54"/>
    </row>
    <row r="34" spans="1:11" s="52" customFormat="1" ht="11.25">
      <c r="A34" s="172" t="s">
        <v>130</v>
      </c>
      <c r="B34" s="54">
        <v>3183750000</v>
      </c>
      <c r="C34" s="54">
        <v>18115538</v>
      </c>
      <c r="D34" s="54">
        <v>2715908000</v>
      </c>
      <c r="E34" s="54">
        <v>15453517</v>
      </c>
      <c r="F34" s="54">
        <v>13871164</v>
      </c>
      <c r="G34" s="54"/>
      <c r="H34" s="54">
        <v>467462</v>
      </c>
      <c r="I34" s="54">
        <v>2049815</v>
      </c>
      <c r="J34" s="54">
        <v>497232</v>
      </c>
      <c r="K34" s="54">
        <v>1617565</v>
      </c>
    </row>
    <row r="35" spans="1:11" s="52" customFormat="1" ht="11.25">
      <c r="A35" s="172" t="s">
        <v>131</v>
      </c>
      <c r="B35" s="54"/>
      <c r="C35" s="54"/>
      <c r="D35" s="54"/>
      <c r="E35" s="54"/>
      <c r="F35" s="54"/>
      <c r="G35" s="54">
        <v>881783</v>
      </c>
      <c r="H35" s="54">
        <v>881783</v>
      </c>
      <c r="I35" s="54"/>
      <c r="J35" s="54"/>
      <c r="K35" s="54"/>
    </row>
    <row r="36" spans="1:11" s="52" customFormat="1" ht="11.25">
      <c r="A36" s="173" t="s">
        <v>132</v>
      </c>
      <c r="B36" s="174">
        <v>5807806721</v>
      </c>
      <c r="C36" s="174">
        <v>33046421</v>
      </c>
      <c r="D36" s="174">
        <v>4902584721</v>
      </c>
      <c r="E36" s="174">
        <v>27895708</v>
      </c>
      <c r="F36" s="174">
        <v>25753676</v>
      </c>
      <c r="G36" s="174">
        <v>881783</v>
      </c>
      <c r="H36" s="174">
        <v>2462377</v>
      </c>
      <c r="I36" s="174">
        <v>3722626</v>
      </c>
      <c r="J36" s="174">
        <v>985548</v>
      </c>
      <c r="K36" s="174">
        <v>1617565</v>
      </c>
    </row>
    <row r="37" spans="1:11" s="52" customFormat="1" ht="11.25">
      <c r="A37" s="171" t="s">
        <v>133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38" spans="1:11" s="52" customFormat="1" ht="11.25">
      <c r="A38" s="172" t="s">
        <v>134</v>
      </c>
      <c r="B38" s="54">
        <v>1884698</v>
      </c>
      <c r="C38" s="54">
        <v>129102</v>
      </c>
      <c r="D38" s="54">
        <v>1766905</v>
      </c>
      <c r="E38" s="54">
        <v>121033</v>
      </c>
      <c r="F38" s="54">
        <v>127891</v>
      </c>
      <c r="G38" s="54">
        <v>4649</v>
      </c>
      <c r="H38" s="54">
        <v>8304</v>
      </c>
      <c r="I38" s="54">
        <v>-3203</v>
      </c>
      <c r="J38" s="54">
        <v>6675</v>
      </c>
      <c r="K38" s="54"/>
    </row>
    <row r="39" spans="1:11" s="52" customFormat="1" ht="11.25">
      <c r="A39" s="172" t="s">
        <v>135</v>
      </c>
      <c r="B39" s="54">
        <v>2367873</v>
      </c>
      <c r="C39" s="54">
        <v>162199</v>
      </c>
      <c r="D39" s="54">
        <v>1965240</v>
      </c>
      <c r="E39" s="54">
        <v>134619</v>
      </c>
      <c r="F39" s="54">
        <v>166461</v>
      </c>
      <c r="G39" s="54"/>
      <c r="H39" s="54">
        <v>28480</v>
      </c>
      <c r="I39" s="54">
        <v>-3362</v>
      </c>
      <c r="J39" s="54">
        <v>4799</v>
      </c>
      <c r="K39" s="54"/>
    </row>
    <row r="40" spans="1:11" s="52" customFormat="1" ht="11.25">
      <c r="A40" s="173" t="s">
        <v>136</v>
      </c>
      <c r="B40" s="174">
        <v>4252571</v>
      </c>
      <c r="C40" s="174">
        <v>291301</v>
      </c>
      <c r="D40" s="174">
        <v>3732145</v>
      </c>
      <c r="E40" s="174">
        <v>255652</v>
      </c>
      <c r="F40" s="174">
        <v>294352</v>
      </c>
      <c r="G40" s="174">
        <v>4649</v>
      </c>
      <c r="H40" s="174">
        <v>36784</v>
      </c>
      <c r="I40" s="174">
        <v>-6565</v>
      </c>
      <c r="J40" s="174">
        <v>11474</v>
      </c>
      <c r="K40" s="174"/>
    </row>
    <row r="41" spans="1:11" s="52" customFormat="1" ht="11.25">
      <c r="A41" s="171" t="s">
        <v>137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</row>
    <row r="42" spans="1:11" s="52" customFormat="1" ht="11.25">
      <c r="A42" s="172" t="s">
        <v>138</v>
      </c>
      <c r="B42" s="54">
        <v>41863500</v>
      </c>
      <c r="C42" s="54">
        <v>24406420</v>
      </c>
      <c r="D42" s="54">
        <v>35486680</v>
      </c>
      <c r="E42" s="54">
        <v>20688734</v>
      </c>
      <c r="F42" s="54">
        <v>22056820</v>
      </c>
      <c r="G42" s="54"/>
      <c r="H42" s="54">
        <v>1915889</v>
      </c>
      <c r="I42" s="54">
        <v>547803</v>
      </c>
      <c r="J42" s="54">
        <v>1241415</v>
      </c>
      <c r="K42" s="54"/>
    </row>
    <row r="43" spans="1:11" s="52" customFormat="1" ht="11.25">
      <c r="A43" s="176" t="s">
        <v>139</v>
      </c>
      <c r="B43" s="54">
        <v>25000000</v>
      </c>
      <c r="C43" s="54">
        <v>14575000</v>
      </c>
      <c r="D43" s="54">
        <v>23328452</v>
      </c>
      <c r="E43" s="54">
        <v>13600487</v>
      </c>
      <c r="F43" s="54">
        <v>13933781</v>
      </c>
      <c r="G43" s="54"/>
      <c r="H43" s="54">
        <v>681338</v>
      </c>
      <c r="I43" s="54">
        <v>348044</v>
      </c>
      <c r="J43" s="54">
        <v>776131</v>
      </c>
      <c r="K43" s="54"/>
    </row>
    <row r="44" spans="1:11" s="52" customFormat="1" ht="11.25">
      <c r="A44" s="176" t="s">
        <v>140</v>
      </c>
      <c r="B44" s="54">
        <v>4713405</v>
      </c>
      <c r="C44" s="54">
        <v>2747915</v>
      </c>
      <c r="D44" s="54">
        <v>2642756</v>
      </c>
      <c r="E44" s="54">
        <v>1540727</v>
      </c>
      <c r="F44" s="54">
        <v>1865636</v>
      </c>
      <c r="G44" s="54"/>
      <c r="H44" s="54">
        <v>375582</v>
      </c>
      <c r="I44" s="54">
        <v>50673</v>
      </c>
      <c r="J44" s="54">
        <v>106499</v>
      </c>
      <c r="K44" s="54"/>
    </row>
    <row r="45" spans="1:11" s="52" customFormat="1" ht="11.25">
      <c r="A45" s="172" t="s">
        <v>141</v>
      </c>
      <c r="B45" s="54">
        <v>21000000</v>
      </c>
      <c r="C45" s="54">
        <v>12243000</v>
      </c>
      <c r="D45" s="54">
        <v>13363000</v>
      </c>
      <c r="E45" s="54">
        <v>7790629</v>
      </c>
      <c r="F45" s="54">
        <v>7603547</v>
      </c>
      <c r="G45" s="54"/>
      <c r="H45" s="54"/>
      <c r="I45" s="54">
        <v>187082</v>
      </c>
      <c r="J45" s="54">
        <v>467238</v>
      </c>
      <c r="K45" s="54"/>
    </row>
    <row r="46" spans="1:11" s="52" customFormat="1" ht="11.25">
      <c r="A46" s="176" t="s">
        <v>142</v>
      </c>
      <c r="B46" s="54">
        <v>9318877</v>
      </c>
      <c r="C46" s="54">
        <v>5432905</v>
      </c>
      <c r="D46" s="54">
        <v>8930590</v>
      </c>
      <c r="E46" s="54">
        <v>5206534</v>
      </c>
      <c r="F46" s="54">
        <v>5302441</v>
      </c>
      <c r="G46" s="54"/>
      <c r="H46" s="54">
        <v>226371</v>
      </c>
      <c r="I46" s="54">
        <v>130464</v>
      </c>
      <c r="J46" s="54">
        <v>108658</v>
      </c>
      <c r="K46" s="54"/>
    </row>
    <row r="47" spans="1:11" s="52" customFormat="1" ht="11.25">
      <c r="A47" s="172" t="s">
        <v>143</v>
      </c>
      <c r="B47" s="54">
        <v>4000000</v>
      </c>
      <c r="C47" s="54">
        <v>2332000</v>
      </c>
      <c r="D47" s="54">
        <v>4000000</v>
      </c>
      <c r="E47" s="54">
        <v>2331906</v>
      </c>
      <c r="F47" s="54">
        <v>2138662</v>
      </c>
      <c r="G47" s="54">
        <v>141143</v>
      </c>
      <c r="H47" s="54"/>
      <c r="I47" s="54">
        <v>52101</v>
      </c>
      <c r="J47" s="54">
        <v>124915</v>
      </c>
      <c r="K47" s="54">
        <v>94</v>
      </c>
    </row>
    <row r="48" spans="1:11" s="52" customFormat="1" ht="11.25">
      <c r="A48" s="176" t="s">
        <v>144</v>
      </c>
      <c r="B48" s="54">
        <v>19997055</v>
      </c>
      <c r="C48" s="54">
        <v>11658283</v>
      </c>
      <c r="D48" s="54">
        <v>19997055</v>
      </c>
      <c r="E48" s="54">
        <v>11658283</v>
      </c>
      <c r="F48" s="54">
        <v>8978218</v>
      </c>
      <c r="G48" s="54">
        <v>2444073</v>
      </c>
      <c r="H48" s="54"/>
      <c r="I48" s="54">
        <v>235992</v>
      </c>
      <c r="J48" s="54">
        <v>636481</v>
      </c>
      <c r="K48" s="54"/>
    </row>
    <row r="49" spans="1:11" s="52" customFormat="1" ht="11.25">
      <c r="A49" s="176" t="s">
        <v>144</v>
      </c>
      <c r="B49" s="54">
        <v>10000000</v>
      </c>
      <c r="C49" s="54">
        <v>5830000</v>
      </c>
      <c r="D49" s="54">
        <v>10000000</v>
      </c>
      <c r="E49" s="54">
        <v>5830000</v>
      </c>
      <c r="F49" s="54">
        <v>3475035</v>
      </c>
      <c r="G49" s="54">
        <v>2267962</v>
      </c>
      <c r="H49" s="54"/>
      <c r="I49" s="54">
        <v>87003</v>
      </c>
      <c r="J49" s="54">
        <v>199669</v>
      </c>
      <c r="K49" s="54"/>
    </row>
    <row r="50" spans="1:11" s="52" customFormat="1" ht="11.25">
      <c r="A50" s="176" t="s">
        <v>145</v>
      </c>
      <c r="B50" s="54">
        <v>9964952</v>
      </c>
      <c r="C50" s="54">
        <v>5809567</v>
      </c>
      <c r="D50" s="54">
        <v>8288654</v>
      </c>
      <c r="E50" s="54">
        <v>4832285</v>
      </c>
      <c r="F50" s="54">
        <v>5187868</v>
      </c>
      <c r="G50" s="54"/>
      <c r="H50" s="54">
        <v>484057</v>
      </c>
      <c r="I50" s="54">
        <v>128474</v>
      </c>
      <c r="J50" s="54">
        <v>337703</v>
      </c>
      <c r="K50" s="54"/>
    </row>
    <row r="51" spans="1:11" s="52" customFormat="1" ht="11.25">
      <c r="A51" s="176" t="s">
        <v>146</v>
      </c>
      <c r="B51" s="54">
        <v>14000000</v>
      </c>
      <c r="C51" s="54">
        <v>8162000</v>
      </c>
      <c r="D51" s="54">
        <v>13406099</v>
      </c>
      <c r="E51" s="54">
        <v>7815756</v>
      </c>
      <c r="F51" s="54">
        <v>6845721</v>
      </c>
      <c r="G51" s="54">
        <v>805356</v>
      </c>
      <c r="H51" s="54"/>
      <c r="I51" s="54">
        <v>164679</v>
      </c>
      <c r="J51" s="54">
        <v>435372</v>
      </c>
      <c r="K51" s="54">
        <v>346244</v>
      </c>
    </row>
    <row r="52" spans="1:11" s="52" customFormat="1" ht="11.25">
      <c r="A52" s="176" t="s">
        <v>147</v>
      </c>
      <c r="B52" s="54">
        <v>2431832</v>
      </c>
      <c r="C52" s="54">
        <v>1417758</v>
      </c>
      <c r="D52" s="54">
        <v>2002685</v>
      </c>
      <c r="E52" s="54">
        <v>1167566</v>
      </c>
      <c r="F52" s="54">
        <v>1302318</v>
      </c>
      <c r="G52" s="54"/>
      <c r="H52" s="54">
        <v>167224</v>
      </c>
      <c r="I52" s="54">
        <v>32472</v>
      </c>
      <c r="J52" s="54"/>
      <c r="K52" s="54"/>
    </row>
    <row r="53" spans="1:11" s="52" customFormat="1" ht="11.25">
      <c r="A53" s="176" t="s">
        <v>148</v>
      </c>
      <c r="B53" s="54">
        <v>508417</v>
      </c>
      <c r="C53" s="54">
        <v>296407</v>
      </c>
      <c r="D53" s="54">
        <v>448604</v>
      </c>
      <c r="E53" s="54">
        <v>261536</v>
      </c>
      <c r="F53" s="54">
        <v>289290</v>
      </c>
      <c r="G53" s="54"/>
      <c r="H53" s="54">
        <v>35260</v>
      </c>
      <c r="I53" s="54">
        <v>7506</v>
      </c>
      <c r="J53" s="54">
        <v>-3060</v>
      </c>
      <c r="K53" s="54"/>
    </row>
    <row r="54" spans="1:11" s="52" customFormat="1" ht="11.25">
      <c r="A54" s="176" t="s">
        <v>149</v>
      </c>
      <c r="B54" s="54">
        <v>429809</v>
      </c>
      <c r="C54" s="54">
        <v>250579</v>
      </c>
      <c r="D54" s="54">
        <v>401156</v>
      </c>
      <c r="E54" s="54">
        <v>233874</v>
      </c>
      <c r="F54" s="54">
        <v>244562</v>
      </c>
      <c r="G54" s="54"/>
      <c r="H54" s="54">
        <v>16591</v>
      </c>
      <c r="I54" s="54">
        <v>5903</v>
      </c>
      <c r="J54" s="54"/>
      <c r="K54" s="54"/>
    </row>
    <row r="55" spans="1:11" s="52" customFormat="1" ht="11.25">
      <c r="A55" s="172" t="s">
        <v>150</v>
      </c>
      <c r="B55" s="54">
        <v>2439258</v>
      </c>
      <c r="C55" s="54">
        <v>1422087</v>
      </c>
      <c r="D55" s="54">
        <v>2276641</v>
      </c>
      <c r="E55" s="54">
        <v>1327282</v>
      </c>
      <c r="F55" s="54">
        <v>1387938</v>
      </c>
      <c r="G55" s="54"/>
      <c r="H55" s="54">
        <v>94155</v>
      </c>
      <c r="I55" s="54">
        <v>33499</v>
      </c>
      <c r="J55" s="54"/>
      <c r="K55" s="54"/>
    </row>
    <row r="56" spans="1:11" s="52" customFormat="1" ht="11.25">
      <c r="A56" s="176" t="s">
        <v>151</v>
      </c>
      <c r="B56" s="54">
        <v>68662</v>
      </c>
      <c r="C56" s="54">
        <v>40030</v>
      </c>
      <c r="D56" s="54">
        <v>64085</v>
      </c>
      <c r="E56" s="54">
        <v>37361</v>
      </c>
      <c r="F56" s="54">
        <v>39069</v>
      </c>
      <c r="G56" s="54"/>
      <c r="H56" s="54">
        <v>2650</v>
      </c>
      <c r="I56" s="54">
        <v>942</v>
      </c>
      <c r="J56" s="54"/>
      <c r="K56" s="54"/>
    </row>
    <row r="57" spans="1:11" s="52" customFormat="1" ht="10.5" customHeight="1">
      <c r="A57" s="176" t="s">
        <v>152</v>
      </c>
      <c r="B57" s="54">
        <v>27300000</v>
      </c>
      <c r="C57" s="54">
        <v>15915900</v>
      </c>
      <c r="D57" s="54">
        <v>19732375</v>
      </c>
      <c r="E57" s="54">
        <v>11503974</v>
      </c>
      <c r="F57" s="54">
        <v>8637778</v>
      </c>
      <c r="G57" s="54">
        <v>2646086</v>
      </c>
      <c r="H57" s="54"/>
      <c r="I57" s="54">
        <v>220110</v>
      </c>
      <c r="J57" s="54">
        <v>616845</v>
      </c>
      <c r="K57" s="54">
        <v>4411926</v>
      </c>
    </row>
    <row r="58" spans="1:11" s="52" customFormat="1" ht="11.25">
      <c r="A58" s="172" t="s">
        <v>153</v>
      </c>
      <c r="B58" s="54">
        <v>3480477</v>
      </c>
      <c r="C58" s="54">
        <v>2029118</v>
      </c>
      <c r="D58" s="54">
        <v>1415531</v>
      </c>
      <c r="E58" s="54">
        <v>825255</v>
      </c>
      <c r="F58" s="54">
        <v>1208156</v>
      </c>
      <c r="G58" s="54"/>
      <c r="H58" s="54">
        <v>416874</v>
      </c>
      <c r="I58" s="54">
        <v>33973</v>
      </c>
      <c r="J58" s="54">
        <v>86520</v>
      </c>
      <c r="K58" s="54"/>
    </row>
    <row r="59" spans="1:11" s="52" customFormat="1" ht="11.25">
      <c r="A59" s="176" t="s">
        <v>154</v>
      </c>
      <c r="B59" s="54">
        <v>216947</v>
      </c>
      <c r="C59" s="54">
        <v>126480</v>
      </c>
      <c r="D59" s="54">
        <v>178662</v>
      </c>
      <c r="E59" s="54">
        <v>104160</v>
      </c>
      <c r="F59" s="54">
        <v>116181</v>
      </c>
      <c r="G59" s="54"/>
      <c r="H59" s="54">
        <v>14918</v>
      </c>
      <c r="I59" s="54">
        <v>2897</v>
      </c>
      <c r="J59" s="54"/>
      <c r="K59" s="54"/>
    </row>
    <row r="60" spans="1:11" s="52" customFormat="1" ht="11.25">
      <c r="A60" s="176" t="s">
        <v>155</v>
      </c>
      <c r="B60" s="54">
        <v>865940</v>
      </c>
      <c r="C60" s="54">
        <v>504843</v>
      </c>
      <c r="D60" s="54">
        <v>764065</v>
      </c>
      <c r="E60" s="54">
        <v>445450</v>
      </c>
      <c r="F60" s="54">
        <v>492720</v>
      </c>
      <c r="G60" s="54"/>
      <c r="H60" s="54">
        <v>59546</v>
      </c>
      <c r="I60" s="54">
        <v>12276</v>
      </c>
      <c r="J60" s="54"/>
      <c r="K60" s="54"/>
    </row>
    <row r="61" spans="1:11" s="52" customFormat="1" ht="11.25">
      <c r="A61" s="176" t="s">
        <v>156</v>
      </c>
      <c r="B61" s="54">
        <v>516772</v>
      </c>
      <c r="C61" s="54">
        <v>301278</v>
      </c>
      <c r="D61" s="54">
        <v>425577</v>
      </c>
      <c r="E61" s="54">
        <v>248111</v>
      </c>
      <c r="F61" s="54">
        <v>276747</v>
      </c>
      <c r="G61" s="54"/>
      <c r="H61" s="54">
        <v>35536</v>
      </c>
      <c r="I61" s="54">
        <v>6900</v>
      </c>
      <c r="J61" s="54"/>
      <c r="K61" s="54"/>
    </row>
    <row r="62" spans="1:11" s="52" customFormat="1" ht="11.25">
      <c r="A62" s="176" t="s">
        <v>157</v>
      </c>
      <c r="B62" s="54">
        <v>639740</v>
      </c>
      <c r="C62" s="54">
        <v>372969</v>
      </c>
      <c r="D62" s="54">
        <v>526845</v>
      </c>
      <c r="E62" s="54">
        <v>307151</v>
      </c>
      <c r="F62" s="54">
        <v>342600</v>
      </c>
      <c r="G62" s="54"/>
      <c r="H62" s="54">
        <v>43992</v>
      </c>
      <c r="I62" s="54">
        <v>8543</v>
      </c>
      <c r="J62" s="54"/>
      <c r="K62" s="54"/>
    </row>
    <row r="63" spans="1:11" s="52" customFormat="1" ht="11.25">
      <c r="A63" s="176" t="s">
        <v>158</v>
      </c>
      <c r="B63" s="54">
        <v>323510</v>
      </c>
      <c r="C63" s="54">
        <v>188607</v>
      </c>
      <c r="D63" s="54">
        <v>266420</v>
      </c>
      <c r="E63" s="54">
        <v>155323</v>
      </c>
      <c r="F63" s="54">
        <v>173249</v>
      </c>
      <c r="G63" s="54"/>
      <c r="H63" s="54">
        <v>22246</v>
      </c>
      <c r="I63" s="54">
        <v>4320</v>
      </c>
      <c r="J63" s="54"/>
      <c r="K63" s="54"/>
    </row>
    <row r="64" spans="1:11" s="52" customFormat="1" ht="11.25">
      <c r="A64" s="176" t="s">
        <v>159</v>
      </c>
      <c r="B64" s="54">
        <v>264786</v>
      </c>
      <c r="C64" s="54">
        <v>154370</v>
      </c>
      <c r="D64" s="54">
        <v>218059</v>
      </c>
      <c r="E64" s="54">
        <v>127128</v>
      </c>
      <c r="F64" s="54">
        <v>141801</v>
      </c>
      <c r="G64" s="54"/>
      <c r="H64" s="54">
        <v>18208</v>
      </c>
      <c r="I64" s="54">
        <v>3535</v>
      </c>
      <c r="J64" s="54"/>
      <c r="K64" s="54"/>
    </row>
    <row r="65" spans="1:11" s="52" customFormat="1" ht="11.25">
      <c r="A65" s="176" t="s">
        <v>160</v>
      </c>
      <c r="B65" s="54">
        <v>481315</v>
      </c>
      <c r="C65" s="54">
        <v>280607</v>
      </c>
      <c r="D65" s="54">
        <v>396377</v>
      </c>
      <c r="E65" s="54">
        <v>231088</v>
      </c>
      <c r="F65" s="54">
        <v>257758</v>
      </c>
      <c r="G65" s="54"/>
      <c r="H65" s="54">
        <v>33097</v>
      </c>
      <c r="I65" s="54">
        <v>6427</v>
      </c>
      <c r="J65" s="54"/>
      <c r="K65" s="54"/>
    </row>
    <row r="66" spans="1:11" s="52" customFormat="1" ht="10.5" customHeight="1">
      <c r="A66" s="176" t="s">
        <v>161</v>
      </c>
      <c r="B66" s="54">
        <v>618768</v>
      </c>
      <c r="C66" s="54">
        <v>360742</v>
      </c>
      <c r="D66" s="54">
        <v>509574</v>
      </c>
      <c r="E66" s="54">
        <v>297081</v>
      </c>
      <c r="F66" s="54">
        <v>331368</v>
      </c>
      <c r="G66" s="54"/>
      <c r="H66" s="54">
        <v>42549</v>
      </c>
      <c r="I66" s="54">
        <v>8262</v>
      </c>
      <c r="J66" s="54"/>
      <c r="K66" s="54"/>
    </row>
    <row r="67" spans="1:11" s="52" customFormat="1" ht="11.25">
      <c r="A67" s="176" t="s">
        <v>162</v>
      </c>
      <c r="B67" s="54">
        <v>1238383</v>
      </c>
      <c r="C67" s="54">
        <v>721977</v>
      </c>
      <c r="D67" s="54">
        <v>1019845</v>
      </c>
      <c r="E67" s="54">
        <v>594570</v>
      </c>
      <c r="F67" s="54">
        <v>663190</v>
      </c>
      <c r="G67" s="54"/>
      <c r="H67" s="54">
        <v>85157</v>
      </c>
      <c r="I67" s="54">
        <v>16537</v>
      </c>
      <c r="J67" s="54"/>
      <c r="K67" s="54"/>
    </row>
    <row r="68" spans="1:11" s="52" customFormat="1" ht="11.25">
      <c r="A68" s="176" t="s">
        <v>163</v>
      </c>
      <c r="B68" s="54">
        <v>2506342</v>
      </c>
      <c r="C68" s="54">
        <v>1461198</v>
      </c>
      <c r="D68" s="54">
        <v>2506342</v>
      </c>
      <c r="E68" s="54">
        <v>1461198</v>
      </c>
      <c r="F68" s="54">
        <v>1426109</v>
      </c>
      <c r="G68" s="54"/>
      <c r="H68" s="54"/>
      <c r="I68" s="54">
        <v>35089</v>
      </c>
      <c r="J68" s="54"/>
      <c r="K68" s="54"/>
    </row>
    <row r="69" spans="1:11" s="52" customFormat="1" ht="11.25">
      <c r="A69" s="176" t="s">
        <v>164</v>
      </c>
      <c r="B69" s="54">
        <v>1164213</v>
      </c>
      <c r="C69" s="54">
        <v>678736</v>
      </c>
      <c r="D69" s="54">
        <v>776142</v>
      </c>
      <c r="E69" s="54">
        <v>452491</v>
      </c>
      <c r="F69" s="54">
        <v>552031</v>
      </c>
      <c r="G69" s="54"/>
      <c r="H69" s="54">
        <v>113414</v>
      </c>
      <c r="I69" s="54">
        <v>13874</v>
      </c>
      <c r="J69" s="54">
        <v>42504</v>
      </c>
      <c r="K69" s="54"/>
    </row>
    <row r="70" spans="1:11" s="52" customFormat="1" ht="11.25">
      <c r="A70" s="172" t="s">
        <v>165</v>
      </c>
      <c r="B70" s="54">
        <v>20000000</v>
      </c>
      <c r="C70" s="54">
        <v>11660000</v>
      </c>
      <c r="D70" s="54">
        <v>16094372</v>
      </c>
      <c r="E70" s="54">
        <v>9383019</v>
      </c>
      <c r="F70" s="54">
        <v>6176069</v>
      </c>
      <c r="G70" s="54">
        <v>3048780</v>
      </c>
      <c r="H70" s="54"/>
      <c r="I70" s="54">
        <v>158170</v>
      </c>
      <c r="J70" s="54">
        <v>376948</v>
      </c>
      <c r="K70" s="54">
        <v>2276981</v>
      </c>
    </row>
    <row r="71" spans="1:11" s="52" customFormat="1" ht="11.25">
      <c r="A71" s="176" t="s">
        <v>166</v>
      </c>
      <c r="B71" s="54">
        <v>7950000</v>
      </c>
      <c r="C71" s="54">
        <v>4634850</v>
      </c>
      <c r="D71" s="54">
        <v>26299</v>
      </c>
      <c r="E71" s="54">
        <v>15332</v>
      </c>
      <c r="F71" s="54">
        <v>3346</v>
      </c>
      <c r="G71" s="54">
        <v>11881</v>
      </c>
      <c r="H71" s="54"/>
      <c r="I71" s="54">
        <v>105</v>
      </c>
      <c r="J71" s="54">
        <v>11881</v>
      </c>
      <c r="K71" s="54">
        <v>4619518</v>
      </c>
    </row>
    <row r="72" spans="1:11" s="52" customFormat="1" ht="11.25" customHeight="1">
      <c r="A72" s="173" t="s">
        <v>167</v>
      </c>
      <c r="B72" s="174">
        <v>233302960</v>
      </c>
      <c r="C72" s="174">
        <v>136015626</v>
      </c>
      <c r="D72" s="174">
        <v>189492942</v>
      </c>
      <c r="E72" s="174">
        <v>110474291</v>
      </c>
      <c r="F72" s="174">
        <v>101450009</v>
      </c>
      <c r="G72" s="174">
        <v>11365281</v>
      </c>
      <c r="H72" s="174">
        <v>4884654</v>
      </c>
      <c r="I72" s="174">
        <v>2543655</v>
      </c>
      <c r="J72" s="174">
        <v>5565719</v>
      </c>
      <c r="K72" s="174">
        <v>11654763</v>
      </c>
    </row>
    <row r="73" spans="1:11" s="52" customFormat="1" ht="11.25">
      <c r="A73" s="171" t="s">
        <v>168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1" s="52" customFormat="1" ht="11.25">
      <c r="A74" s="172" t="s">
        <v>169</v>
      </c>
      <c r="B74" s="54">
        <v>9150000</v>
      </c>
      <c r="C74" s="54">
        <v>7317255</v>
      </c>
      <c r="D74" s="54"/>
      <c r="E74" s="54"/>
      <c r="F74" s="54">
        <v>2743971</v>
      </c>
      <c r="G74" s="54"/>
      <c r="H74" s="54">
        <v>2743971</v>
      </c>
      <c r="I74" s="54"/>
      <c r="J74" s="54">
        <v>50304</v>
      </c>
      <c r="K74" s="54"/>
    </row>
    <row r="75" spans="1:11" s="52" customFormat="1" ht="11.25">
      <c r="A75" s="176" t="s">
        <v>170</v>
      </c>
      <c r="B75" s="54">
        <v>22875000</v>
      </c>
      <c r="C75" s="54">
        <v>18293138</v>
      </c>
      <c r="D75" s="54">
        <v>15250000</v>
      </c>
      <c r="E75" s="54">
        <v>12195425</v>
      </c>
      <c r="F75" s="54">
        <v>15244281</v>
      </c>
      <c r="G75" s="54"/>
      <c r="H75" s="54">
        <v>3048856</v>
      </c>
      <c r="I75" s="54"/>
      <c r="J75" s="54">
        <v>630225</v>
      </c>
      <c r="K75" s="54"/>
    </row>
    <row r="76" spans="1:11" s="52" customFormat="1" ht="11.25">
      <c r="A76" s="176" t="s">
        <v>171</v>
      </c>
      <c r="B76" s="54">
        <v>22875000</v>
      </c>
      <c r="C76" s="54">
        <v>18293138</v>
      </c>
      <c r="D76" s="54">
        <v>19062500</v>
      </c>
      <c r="E76" s="54">
        <v>15244281</v>
      </c>
      <c r="F76" s="54">
        <v>18293138</v>
      </c>
      <c r="G76" s="54"/>
      <c r="H76" s="54">
        <v>3048857</v>
      </c>
      <c r="I76" s="54"/>
      <c r="J76" s="54">
        <v>618329</v>
      </c>
      <c r="K76" s="54"/>
    </row>
    <row r="77" spans="1:11" s="52" customFormat="1" ht="11.25">
      <c r="A77" s="173" t="s">
        <v>172</v>
      </c>
      <c r="B77" s="174">
        <v>54900000</v>
      </c>
      <c r="C77" s="174">
        <v>43903531</v>
      </c>
      <c r="D77" s="174">
        <v>34312500</v>
      </c>
      <c r="E77" s="174">
        <v>27439706</v>
      </c>
      <c r="F77" s="174">
        <v>36281390</v>
      </c>
      <c r="G77" s="174"/>
      <c r="H77" s="174">
        <v>8841684</v>
      </c>
      <c r="I77" s="174"/>
      <c r="J77" s="174">
        <v>1298858</v>
      </c>
      <c r="K77" s="174"/>
    </row>
    <row r="78" spans="1:11" s="52" customFormat="1" ht="15.75" customHeight="1">
      <c r="A78" s="173" t="s">
        <v>173</v>
      </c>
      <c r="B78" s="178" t="s">
        <v>174</v>
      </c>
      <c r="C78" s="174">
        <v>466783109</v>
      </c>
      <c r="D78" s="178" t="s">
        <v>174</v>
      </c>
      <c r="E78" s="174">
        <v>358985024</v>
      </c>
      <c r="F78" s="174">
        <v>231559671</v>
      </c>
      <c r="G78" s="174">
        <v>155845881</v>
      </c>
      <c r="H78" s="174">
        <v>17798236</v>
      </c>
      <c r="I78" s="174">
        <v>-10622292</v>
      </c>
      <c r="J78" s="174">
        <v>10785773</v>
      </c>
      <c r="K78" s="174">
        <v>71380602</v>
      </c>
    </row>
    <row r="79" spans="1:5" s="52" customFormat="1" ht="11.25">
      <c r="A79" s="179" t="s">
        <v>175</v>
      </c>
      <c r="E79" s="179" t="s">
        <v>176</v>
      </c>
    </row>
    <row r="80" spans="1:5" s="52" customFormat="1" ht="11.25">
      <c r="A80" s="179" t="s">
        <v>177</v>
      </c>
      <c r="E80" s="180" t="s">
        <v>178</v>
      </c>
    </row>
    <row r="81" s="7" customFormat="1" ht="11.25"/>
    <row r="84" spans="1:11" s="3" customFormat="1" ht="12.75">
      <c r="A84" s="3" t="s">
        <v>74</v>
      </c>
      <c r="C84" s="3" t="s">
        <v>75</v>
      </c>
      <c r="F84" s="3" t="s">
        <v>76</v>
      </c>
      <c r="K84" s="3" t="s">
        <v>77</v>
      </c>
    </row>
  </sheetData>
  <printOptions/>
  <pageMargins left="0.75" right="0.75" top="1" bottom="1" header="0.5" footer="0.5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O541"/>
  <sheetViews>
    <sheetView workbookViewId="0" topLeftCell="C1">
      <selection activeCell="D178" sqref="D178"/>
    </sheetView>
  </sheetViews>
  <sheetFormatPr defaultColWidth="9.140625" defaultRowHeight="12.75" outlineLevelRow="1" outlineLevelCol="1"/>
  <cols>
    <col min="1" max="1" width="22.28125" style="3" customWidth="1"/>
    <col min="2" max="2" width="9.140625" style="3" customWidth="1"/>
    <col min="3" max="3" width="17.57421875" style="3" customWidth="1"/>
    <col min="4" max="4" width="9.140625" style="3" customWidth="1"/>
    <col min="5" max="9" width="9.140625" style="3" hidden="1" customWidth="1" outlineLevel="1"/>
    <col min="10" max="10" width="9.140625" style="3" customWidth="1" collapsed="1"/>
    <col min="11" max="18" width="9.140625" style="3" customWidth="1"/>
    <col min="45" max="16384" width="9.140625" style="3" customWidth="1"/>
  </cols>
  <sheetData>
    <row r="1" spans="1:45" s="379" customFormat="1" ht="16.5" customHeight="1">
      <c r="A1" s="707" t="s">
        <v>1048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 s="378"/>
    </row>
    <row r="2" spans="1:45" s="379" customFormat="1" ht="23.25" customHeight="1">
      <c r="A2" s="373"/>
      <c r="B2" s="344"/>
      <c r="C2" s="344"/>
      <c r="D2" s="344"/>
      <c r="E2" s="196"/>
      <c r="F2" s="196"/>
      <c r="G2" s="196"/>
      <c r="I2" s="133"/>
      <c r="J2" s="133"/>
      <c r="K2" s="133"/>
      <c r="L2" s="133"/>
      <c r="M2" s="133"/>
      <c r="N2" s="344"/>
      <c r="O2" s="380"/>
      <c r="P2" s="380"/>
      <c r="Q2" s="381" t="s">
        <v>1049</v>
      </c>
      <c r="R2" s="381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 s="133"/>
    </row>
    <row r="3" spans="1:67" s="379" customFormat="1" ht="12.75">
      <c r="A3" s="708" t="s">
        <v>1050</v>
      </c>
      <c r="B3" s="697" t="s">
        <v>1051</v>
      </c>
      <c r="C3" s="382"/>
      <c r="D3" s="382"/>
      <c r="E3" s="383">
        <v>1999</v>
      </c>
      <c r="F3" s="383">
        <v>1999</v>
      </c>
      <c r="G3" s="383"/>
      <c r="H3" s="384">
        <v>1999</v>
      </c>
      <c r="I3" s="385"/>
      <c r="J3" s="709">
        <v>2000</v>
      </c>
      <c r="K3" s="710"/>
      <c r="L3" s="710"/>
      <c r="M3" s="711"/>
      <c r="N3" s="387"/>
      <c r="O3" s="388"/>
      <c r="P3" s="388"/>
      <c r="Q3" s="389"/>
      <c r="R3" s="389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133"/>
      <c r="AT3" s="381"/>
      <c r="AU3" s="381"/>
      <c r="AV3" s="381"/>
      <c r="AW3" s="381"/>
      <c r="AX3" s="381"/>
      <c r="AY3" s="381"/>
      <c r="AZ3" s="381"/>
      <c r="BA3" s="381"/>
      <c r="BB3" s="381"/>
      <c r="BC3" s="381"/>
      <c r="BD3" s="381"/>
      <c r="BE3" s="381"/>
      <c r="BF3" s="381"/>
      <c r="BG3" s="381"/>
      <c r="BH3" s="381"/>
      <c r="BI3" s="381"/>
      <c r="BJ3" s="381"/>
      <c r="BK3" s="381"/>
      <c r="BL3" s="381"/>
      <c r="BM3" s="381"/>
      <c r="BN3" s="381"/>
      <c r="BO3" s="381"/>
    </row>
    <row r="4" spans="1:67" s="379" customFormat="1" ht="25.5" customHeight="1">
      <c r="A4" s="696"/>
      <c r="B4" s="698"/>
      <c r="C4" s="390" t="s">
        <v>1052</v>
      </c>
      <c r="D4" s="391" t="s">
        <v>1053</v>
      </c>
      <c r="E4" s="392" t="s">
        <v>1054</v>
      </c>
      <c r="F4" s="392" t="s">
        <v>1055</v>
      </c>
      <c r="G4" s="392" t="s">
        <v>1056</v>
      </c>
      <c r="H4" s="392" t="s">
        <v>1057</v>
      </c>
      <c r="I4" s="393">
        <v>1999</v>
      </c>
      <c r="J4" s="394" t="s">
        <v>1054</v>
      </c>
      <c r="K4" s="394" t="s">
        <v>1058</v>
      </c>
      <c r="L4" s="394" t="s">
        <v>1056</v>
      </c>
      <c r="M4" s="394" t="s">
        <v>1057</v>
      </c>
      <c r="N4" s="395">
        <v>2000</v>
      </c>
      <c r="O4" s="394">
        <v>2001</v>
      </c>
      <c r="P4" s="394">
        <v>2002</v>
      </c>
      <c r="Q4" s="396">
        <v>2003</v>
      </c>
      <c r="R4" s="396">
        <v>2004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7"/>
      <c r="AT4" s="398"/>
      <c r="AU4" s="381"/>
      <c r="AV4" s="381"/>
      <c r="AW4" s="381"/>
      <c r="AX4" s="381"/>
      <c r="AY4" s="381"/>
      <c r="AZ4" s="381"/>
      <c r="BA4" s="381"/>
      <c r="BB4" s="381"/>
      <c r="BC4" s="381"/>
      <c r="BD4" s="381"/>
      <c r="BE4" s="381"/>
      <c r="BF4" s="381"/>
      <c r="BG4" s="381"/>
      <c r="BH4" s="381"/>
      <c r="BI4" s="381"/>
      <c r="BJ4" s="381"/>
      <c r="BK4" s="381"/>
      <c r="BL4" s="381"/>
      <c r="BM4" s="381"/>
      <c r="BN4" s="381"/>
      <c r="BO4" s="381"/>
    </row>
    <row r="5" spans="1:67" s="379" customFormat="1" ht="12" customHeight="1">
      <c r="A5" s="399"/>
      <c r="B5" s="400">
        <v>11.73</v>
      </c>
      <c r="C5" s="401" t="s">
        <v>1059</v>
      </c>
      <c r="D5" s="387"/>
      <c r="E5" s="402">
        <v>0</v>
      </c>
      <c r="F5" s="402">
        <v>0</v>
      </c>
      <c r="G5" s="402">
        <v>0</v>
      </c>
      <c r="H5" s="402">
        <v>0</v>
      </c>
      <c r="I5" s="403">
        <v>0</v>
      </c>
      <c r="J5" s="404">
        <v>0</v>
      </c>
      <c r="K5" s="404">
        <v>0</v>
      </c>
      <c r="L5" s="404">
        <v>0</v>
      </c>
      <c r="M5" s="404">
        <v>0</v>
      </c>
      <c r="N5" s="405">
        <v>0</v>
      </c>
      <c r="O5" s="403"/>
      <c r="P5" s="403"/>
      <c r="Q5" s="402"/>
      <c r="R5" s="402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406"/>
      <c r="AT5" s="381"/>
      <c r="AU5" s="381"/>
      <c r="AV5" s="381"/>
      <c r="AW5" s="381"/>
      <c r="AX5" s="381"/>
      <c r="AY5" s="381"/>
      <c r="AZ5" s="381"/>
      <c r="BA5" s="381"/>
      <c r="BB5" s="381"/>
      <c r="BC5" s="381"/>
      <c r="BD5" s="381"/>
      <c r="BE5" s="381"/>
      <c r="BF5" s="381"/>
      <c r="BG5" s="381"/>
      <c r="BH5" s="381"/>
      <c r="BI5" s="381"/>
      <c r="BJ5" s="381"/>
      <c r="BK5" s="381"/>
      <c r="BL5" s="381"/>
      <c r="BM5" s="381"/>
      <c r="BN5" s="381"/>
      <c r="BO5" s="381"/>
    </row>
    <row r="6" spans="1:67" s="379" customFormat="1" ht="12" customHeight="1">
      <c r="A6" s="407" t="s">
        <v>263</v>
      </c>
      <c r="B6" s="408" t="s">
        <v>1060</v>
      </c>
      <c r="C6" s="409" t="s">
        <v>1061</v>
      </c>
      <c r="D6" s="410" t="s">
        <v>252</v>
      </c>
      <c r="E6" s="411">
        <v>0.4300972</v>
      </c>
      <c r="F6" s="411">
        <v>0</v>
      </c>
      <c r="G6" s="411">
        <v>0</v>
      </c>
      <c r="H6" s="411">
        <v>0.42625433</v>
      </c>
      <c r="I6" s="412">
        <v>0.85635153</v>
      </c>
      <c r="J6" s="404">
        <v>0.4014715</v>
      </c>
      <c r="K6" s="404">
        <v>0</v>
      </c>
      <c r="L6" s="404">
        <v>0.18158019</v>
      </c>
      <c r="M6" s="404">
        <v>0</v>
      </c>
      <c r="N6" s="405">
        <v>0.58305169</v>
      </c>
      <c r="O6" s="404"/>
      <c r="P6" s="404"/>
      <c r="Q6" s="405"/>
      <c r="R6" s="411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406"/>
      <c r="AT6" s="381"/>
      <c r="AU6" s="381"/>
      <c r="AV6" s="381"/>
      <c r="AW6" s="381"/>
      <c r="AX6" s="381"/>
      <c r="AY6" s="381"/>
      <c r="AZ6" s="381"/>
      <c r="BA6" s="381"/>
      <c r="BB6" s="381"/>
      <c r="BC6" s="381"/>
      <c r="BD6" s="381"/>
      <c r="BE6" s="381"/>
      <c r="BF6" s="381"/>
      <c r="BG6" s="381"/>
      <c r="BH6" s="381"/>
      <c r="BI6" s="381"/>
      <c r="BJ6" s="381"/>
      <c r="BK6" s="381"/>
      <c r="BL6" s="381"/>
      <c r="BM6" s="381"/>
      <c r="BN6" s="381"/>
      <c r="BO6" s="381"/>
    </row>
    <row r="7" spans="1:67" s="379" customFormat="1" ht="12" customHeight="1">
      <c r="A7" s="413"/>
      <c r="B7" s="395"/>
      <c r="C7" s="414" t="s">
        <v>1062</v>
      </c>
      <c r="D7" s="395"/>
      <c r="E7" s="415">
        <v>0.01552435</v>
      </c>
      <c r="F7" s="415">
        <v>0</v>
      </c>
      <c r="G7" s="415">
        <v>0</v>
      </c>
      <c r="H7" s="415">
        <v>0.0077619</v>
      </c>
      <c r="I7" s="416">
        <v>0.02328625</v>
      </c>
      <c r="J7" s="417">
        <v>0</v>
      </c>
      <c r="K7" s="417">
        <v>0</v>
      </c>
      <c r="L7" s="417">
        <v>0</v>
      </c>
      <c r="M7" s="417">
        <v>0</v>
      </c>
      <c r="N7" s="418">
        <v>0</v>
      </c>
      <c r="O7" s="419"/>
      <c r="P7" s="419"/>
      <c r="Q7" s="420"/>
      <c r="R7" s="415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406"/>
      <c r="AT7" s="381"/>
      <c r="AU7" s="381"/>
      <c r="AV7" s="381"/>
      <c r="AW7" s="381"/>
      <c r="AX7" s="381"/>
      <c r="AY7" s="381"/>
      <c r="AZ7" s="381"/>
      <c r="BA7" s="381"/>
      <c r="BB7" s="381"/>
      <c r="BC7" s="381"/>
      <c r="BD7" s="381"/>
      <c r="BE7" s="381"/>
      <c r="BF7" s="381"/>
      <c r="BG7" s="381"/>
      <c r="BH7" s="381"/>
      <c r="BI7" s="381"/>
      <c r="BJ7" s="381"/>
      <c r="BK7" s="381"/>
      <c r="BL7" s="381"/>
      <c r="BM7" s="381"/>
      <c r="BN7" s="381"/>
      <c r="BO7" s="381"/>
    </row>
    <row r="8" spans="1:67" s="379" customFormat="1" ht="12" customHeight="1">
      <c r="A8" s="421"/>
      <c r="B8" s="422"/>
      <c r="C8" s="401" t="s">
        <v>1059</v>
      </c>
      <c r="D8" s="410"/>
      <c r="E8" s="405">
        <v>0</v>
      </c>
      <c r="F8" s="405">
        <v>0</v>
      </c>
      <c r="G8" s="405">
        <v>0</v>
      </c>
      <c r="H8" s="405">
        <v>0</v>
      </c>
      <c r="I8" s="403">
        <v>0</v>
      </c>
      <c r="J8" s="403">
        <v>0</v>
      </c>
      <c r="K8" s="403">
        <v>0</v>
      </c>
      <c r="L8" s="403">
        <v>0</v>
      </c>
      <c r="M8" s="403">
        <v>0</v>
      </c>
      <c r="N8" s="402">
        <v>0</v>
      </c>
      <c r="O8" s="423"/>
      <c r="P8" s="423"/>
      <c r="Q8" s="405"/>
      <c r="R8" s="402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406"/>
      <c r="AT8" s="381"/>
      <c r="AU8" s="381"/>
      <c r="AV8" s="381"/>
      <c r="AW8" s="381"/>
      <c r="AX8" s="381"/>
      <c r="AY8" s="381"/>
      <c r="AZ8" s="381"/>
      <c r="BA8" s="381"/>
      <c r="BB8" s="381"/>
      <c r="BC8" s="381"/>
      <c r="BD8" s="381"/>
      <c r="BE8" s="381"/>
      <c r="BF8" s="381"/>
      <c r="BG8" s="381"/>
      <c r="BH8" s="381"/>
      <c r="BI8" s="381"/>
      <c r="BJ8" s="381"/>
      <c r="BK8" s="381"/>
      <c r="BL8" s="381"/>
      <c r="BM8" s="381"/>
      <c r="BN8" s="381"/>
      <c r="BO8" s="381"/>
    </row>
    <row r="9" spans="1:67" s="379" customFormat="1" ht="12" customHeight="1">
      <c r="A9" s="421"/>
      <c r="B9" s="422"/>
      <c r="C9" s="409" t="s">
        <v>1061</v>
      </c>
      <c r="D9" s="410" t="s">
        <v>261</v>
      </c>
      <c r="E9" s="411">
        <v>0</v>
      </c>
      <c r="F9" s="411">
        <v>0.31802062</v>
      </c>
      <c r="G9" s="411">
        <v>0</v>
      </c>
      <c r="H9" s="411">
        <v>0.31802062</v>
      </c>
      <c r="I9" s="412">
        <v>0.63604124</v>
      </c>
      <c r="J9" s="404">
        <v>0</v>
      </c>
      <c r="K9" s="404">
        <v>0.31802062</v>
      </c>
      <c r="L9" s="404">
        <v>0</v>
      </c>
      <c r="M9" s="404">
        <v>0.31802062</v>
      </c>
      <c r="N9" s="405">
        <v>0.63604124</v>
      </c>
      <c r="O9" s="424">
        <v>0.5289195</v>
      </c>
      <c r="P9" s="424">
        <v>0.5289195</v>
      </c>
      <c r="Q9" s="424">
        <v>0.5289195</v>
      </c>
      <c r="R9" s="425">
        <v>0.41995607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406"/>
      <c r="AT9" s="381"/>
      <c r="AU9" s="381"/>
      <c r="AV9" s="381"/>
      <c r="AW9" s="381"/>
      <c r="AX9" s="381"/>
      <c r="AY9" s="381"/>
      <c r="AZ9" s="381"/>
      <c r="BA9" s="381"/>
      <c r="BB9" s="381"/>
      <c r="BC9" s="381"/>
      <c r="BD9" s="381"/>
      <c r="BE9" s="381"/>
      <c r="BF9" s="381"/>
      <c r="BG9" s="381"/>
      <c r="BH9" s="381"/>
      <c r="BI9" s="381"/>
      <c r="BJ9" s="381"/>
      <c r="BK9" s="381"/>
      <c r="BL9" s="381"/>
      <c r="BM9" s="381"/>
      <c r="BN9" s="381"/>
      <c r="BO9" s="381"/>
    </row>
    <row r="10" spans="1:67" s="379" customFormat="1" ht="12" customHeight="1">
      <c r="A10" s="421"/>
      <c r="B10" s="426">
        <v>50</v>
      </c>
      <c r="C10" s="414" t="s">
        <v>1062</v>
      </c>
      <c r="D10" s="395"/>
      <c r="E10" s="415">
        <v>0</v>
      </c>
      <c r="F10" s="415">
        <v>0.09318908</v>
      </c>
      <c r="G10" s="415">
        <v>0</v>
      </c>
      <c r="H10" s="415">
        <v>0.08708737</v>
      </c>
      <c r="I10" s="416">
        <v>0.18027644999999998</v>
      </c>
      <c r="J10" s="419">
        <v>0</v>
      </c>
      <c r="K10" s="419">
        <v>0.08396256</v>
      </c>
      <c r="L10" s="419">
        <v>0</v>
      </c>
      <c r="M10" s="419">
        <v>0.07385877</v>
      </c>
      <c r="N10" s="420">
        <v>0.15782133</v>
      </c>
      <c r="O10" s="427">
        <v>0.11875949</v>
      </c>
      <c r="P10" s="427">
        <v>0.08524289</v>
      </c>
      <c r="Q10" s="420">
        <v>0.05172629</v>
      </c>
      <c r="R10" s="415">
        <v>0.018282609999999998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406"/>
      <c r="AT10" s="381"/>
      <c r="AU10" s="381"/>
      <c r="AV10" s="381"/>
      <c r="AW10" s="381"/>
      <c r="AX10" s="381"/>
      <c r="AY10" s="381"/>
      <c r="AZ10" s="381"/>
      <c r="BA10" s="381"/>
      <c r="BB10" s="381"/>
      <c r="BC10" s="381"/>
      <c r="BD10" s="381"/>
      <c r="BE10" s="381"/>
      <c r="BF10" s="381"/>
      <c r="BG10" s="381"/>
      <c r="BH10" s="381"/>
      <c r="BI10" s="381"/>
      <c r="BJ10" s="381"/>
      <c r="BK10" s="381"/>
      <c r="BL10" s="381"/>
      <c r="BM10" s="381"/>
      <c r="BN10" s="381"/>
      <c r="BO10" s="381"/>
    </row>
    <row r="11" spans="1:67" s="379" customFormat="1" ht="12" customHeight="1">
      <c r="A11" s="421" t="s">
        <v>362</v>
      </c>
      <c r="B11" s="410" t="s">
        <v>1063</v>
      </c>
      <c r="C11" s="401" t="s">
        <v>1059</v>
      </c>
      <c r="D11" s="410"/>
      <c r="E11" s="405">
        <v>0</v>
      </c>
      <c r="F11" s="405">
        <v>0</v>
      </c>
      <c r="G11" s="405">
        <v>0</v>
      </c>
      <c r="H11" s="405">
        <v>0</v>
      </c>
      <c r="I11" s="403">
        <v>0</v>
      </c>
      <c r="J11" s="404">
        <v>0</v>
      </c>
      <c r="K11" s="404">
        <v>0</v>
      </c>
      <c r="L11" s="404">
        <v>0</v>
      </c>
      <c r="M11" s="404">
        <v>0</v>
      </c>
      <c r="N11" s="405">
        <v>0</v>
      </c>
      <c r="O11" s="423"/>
      <c r="P11" s="423"/>
      <c r="Q11" s="405"/>
      <c r="R11" s="402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406"/>
      <c r="AT11" s="381"/>
      <c r="AU11" s="381"/>
      <c r="AV11" s="381"/>
      <c r="AW11" s="381"/>
      <c r="AX11" s="381"/>
      <c r="AY11" s="381"/>
      <c r="AZ11" s="381"/>
      <c r="BA11" s="381"/>
      <c r="BB11" s="381"/>
      <c r="BC11" s="381"/>
      <c r="BD11" s="381"/>
      <c r="BE11" s="381"/>
      <c r="BF11" s="381"/>
      <c r="BG11" s="381"/>
      <c r="BH11" s="381"/>
      <c r="BI11" s="381"/>
      <c r="BJ11" s="381"/>
      <c r="BK11" s="381"/>
      <c r="BL11" s="381"/>
      <c r="BM11" s="381"/>
      <c r="BN11" s="381"/>
      <c r="BO11" s="381"/>
    </row>
    <row r="12" spans="1:67" s="379" customFormat="1" ht="12" customHeight="1">
      <c r="A12" s="421"/>
      <c r="B12" s="428"/>
      <c r="C12" s="409" t="s">
        <v>1061</v>
      </c>
      <c r="D12" s="410" t="s">
        <v>252</v>
      </c>
      <c r="E12" s="411">
        <v>0</v>
      </c>
      <c r="F12" s="411">
        <v>0.25145197</v>
      </c>
      <c r="G12" s="411">
        <v>0</v>
      </c>
      <c r="H12" s="411">
        <v>0.25145196668422104</v>
      </c>
      <c r="I12" s="412">
        <v>0.5029039366842211</v>
      </c>
      <c r="J12" s="404">
        <v>0</v>
      </c>
      <c r="K12" s="404">
        <v>0.25145196</v>
      </c>
      <c r="L12" s="404">
        <v>0</v>
      </c>
      <c r="M12" s="404">
        <v>0.25145196</v>
      </c>
      <c r="N12" s="405">
        <v>0.50290392</v>
      </c>
      <c r="O12" s="424">
        <v>0.42283567590230237</v>
      </c>
      <c r="P12" s="424">
        <v>0.42283567590230237</v>
      </c>
      <c r="Q12" s="424">
        <v>0.42283567590230237</v>
      </c>
      <c r="R12" s="425">
        <v>0.34139085196566166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406"/>
      <c r="AT12" s="381"/>
      <c r="AU12" s="381"/>
      <c r="AV12" s="381"/>
      <c r="AW12" s="381"/>
      <c r="AX12" s="381"/>
      <c r="AY12" s="381"/>
      <c r="AZ12" s="381"/>
      <c r="BA12" s="381"/>
      <c r="BB12" s="381"/>
      <c r="BC12" s="381"/>
      <c r="BD12" s="381"/>
      <c r="BE12" s="381"/>
      <c r="BF12" s="381"/>
      <c r="BG12" s="381"/>
      <c r="BH12" s="381"/>
      <c r="BI12" s="381"/>
      <c r="BJ12" s="381"/>
      <c r="BK12" s="381"/>
      <c r="BL12" s="381"/>
      <c r="BM12" s="381"/>
      <c r="BN12" s="381"/>
      <c r="BO12" s="381"/>
    </row>
    <row r="13" spans="1:67" s="379" customFormat="1" ht="12" customHeight="1">
      <c r="A13" s="429"/>
      <c r="B13" s="430"/>
      <c r="C13" s="414" t="s">
        <v>1062</v>
      </c>
      <c r="D13" s="395"/>
      <c r="E13" s="415">
        <v>0</v>
      </c>
      <c r="F13" s="415">
        <v>0.05045307</v>
      </c>
      <c r="G13" s="415">
        <v>0</v>
      </c>
      <c r="H13" s="415">
        <v>0.03781315</v>
      </c>
      <c r="I13" s="416">
        <v>0.08826622</v>
      </c>
      <c r="J13" s="417">
        <v>0</v>
      </c>
      <c r="K13" s="417">
        <v>0.04497407</v>
      </c>
      <c r="L13" s="417">
        <v>0</v>
      </c>
      <c r="M13" s="417">
        <v>0.03962155</v>
      </c>
      <c r="N13" s="431">
        <v>0.08459562</v>
      </c>
      <c r="O13" s="432">
        <v>0.06385045</v>
      </c>
      <c r="P13" s="432">
        <v>0.04589829</v>
      </c>
      <c r="Q13" s="420">
        <v>0.02794613</v>
      </c>
      <c r="R13" s="415">
        <v>0.01003367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406"/>
      <c r="AT13" s="381"/>
      <c r="AU13" s="381"/>
      <c r="AV13" s="381"/>
      <c r="AW13" s="381"/>
      <c r="AX13" s="381"/>
      <c r="AY13" s="381"/>
      <c r="AZ13" s="381"/>
      <c r="BA13" s="381"/>
      <c r="BB13" s="381"/>
      <c r="BC13" s="381"/>
      <c r="BD13" s="381"/>
      <c r="BE13" s="381"/>
      <c r="BF13" s="381"/>
      <c r="BG13" s="381"/>
      <c r="BH13" s="381"/>
      <c r="BI13" s="381"/>
      <c r="BJ13" s="381"/>
      <c r="BK13" s="381"/>
      <c r="BL13" s="381"/>
      <c r="BM13" s="381"/>
      <c r="BN13" s="381"/>
      <c r="BO13" s="381"/>
    </row>
    <row r="14" spans="1:67" s="379" customFormat="1" ht="12" customHeight="1">
      <c r="A14" s="407" t="s">
        <v>1064</v>
      </c>
      <c r="B14" s="433">
        <v>9.32</v>
      </c>
      <c r="C14" s="401" t="s">
        <v>1059</v>
      </c>
      <c r="D14" s="434"/>
      <c r="E14" s="405">
        <v>0</v>
      </c>
      <c r="F14" s="405">
        <v>0</v>
      </c>
      <c r="G14" s="405">
        <v>0</v>
      </c>
      <c r="H14" s="405">
        <v>0</v>
      </c>
      <c r="I14" s="403">
        <v>0</v>
      </c>
      <c r="J14" s="403">
        <v>0</v>
      </c>
      <c r="K14" s="403">
        <v>0</v>
      </c>
      <c r="L14" s="403">
        <v>0</v>
      </c>
      <c r="M14" s="403">
        <v>0</v>
      </c>
      <c r="N14" s="402">
        <v>0</v>
      </c>
      <c r="O14" s="412"/>
      <c r="P14" s="412"/>
      <c r="Q14" s="405"/>
      <c r="R14" s="402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406"/>
      <c r="AT14" s="381"/>
      <c r="AU14" s="381"/>
      <c r="AV14" s="381"/>
      <c r="AW14" s="381"/>
      <c r="AX14" s="381"/>
      <c r="AY14" s="381"/>
      <c r="AZ14" s="381"/>
      <c r="BA14" s="381"/>
      <c r="BB14" s="381"/>
      <c r="BC14" s="381"/>
      <c r="BD14" s="381"/>
      <c r="BE14" s="381"/>
      <c r="BF14" s="381"/>
      <c r="BG14" s="381"/>
      <c r="BH14" s="381"/>
      <c r="BI14" s="381"/>
      <c r="BJ14" s="381"/>
      <c r="BK14" s="381"/>
      <c r="BL14" s="381"/>
      <c r="BM14" s="381"/>
      <c r="BN14" s="381"/>
      <c r="BO14" s="381"/>
    </row>
    <row r="15" spans="1:67" s="379" customFormat="1" ht="12" customHeight="1">
      <c r="A15" s="407" t="s">
        <v>1065</v>
      </c>
      <c r="B15" s="435" t="s">
        <v>261</v>
      </c>
      <c r="C15" s="409" t="s">
        <v>1061</v>
      </c>
      <c r="D15" s="435" t="s">
        <v>261</v>
      </c>
      <c r="E15" s="411">
        <v>0</v>
      </c>
      <c r="F15" s="411">
        <v>0</v>
      </c>
      <c r="G15" s="411">
        <v>0</v>
      </c>
      <c r="H15" s="411">
        <v>0.38828653999999996</v>
      </c>
      <c r="I15" s="412">
        <v>0.38828653999999996</v>
      </c>
      <c r="J15" s="404">
        <v>0</v>
      </c>
      <c r="K15" s="404">
        <v>0</v>
      </c>
      <c r="L15" s="404">
        <v>0</v>
      </c>
      <c r="M15" s="404">
        <v>0.38828654</v>
      </c>
      <c r="N15" s="405">
        <v>0.38828654</v>
      </c>
      <c r="O15" s="404">
        <v>0.38828654</v>
      </c>
      <c r="P15" s="404">
        <v>0.38828654</v>
      </c>
      <c r="Q15" s="404">
        <v>0.38828654</v>
      </c>
      <c r="R15" s="405">
        <v>0.38828654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406"/>
      <c r="AT15" s="381"/>
      <c r="AU15" s="381"/>
      <c r="AV15" s="381"/>
      <c r="AW15" s="381"/>
      <c r="AX15" s="381"/>
      <c r="AY15" s="381"/>
      <c r="AZ15" s="381"/>
      <c r="BA15" s="381"/>
      <c r="BB15" s="381"/>
      <c r="BC15" s="381"/>
      <c r="BD15" s="381"/>
      <c r="BE15" s="381"/>
      <c r="BF15" s="381"/>
      <c r="BG15" s="381"/>
      <c r="BH15" s="381"/>
      <c r="BI15" s="381"/>
      <c r="BJ15" s="381"/>
      <c r="BK15" s="381"/>
      <c r="BL15" s="381"/>
      <c r="BM15" s="381"/>
      <c r="BN15" s="381"/>
      <c r="BO15" s="381"/>
    </row>
    <row r="16" spans="1:67" s="379" customFormat="1" ht="12" customHeight="1">
      <c r="A16" s="436"/>
      <c r="B16" s="437"/>
      <c r="C16" s="414" t="s">
        <v>1062</v>
      </c>
      <c r="D16" s="437"/>
      <c r="E16" s="415">
        <v>0</v>
      </c>
      <c r="F16" s="415">
        <v>0</v>
      </c>
      <c r="G16" s="415">
        <v>0</v>
      </c>
      <c r="H16" s="415">
        <v>0.18637754</v>
      </c>
      <c r="I16" s="416">
        <v>0.18637754</v>
      </c>
      <c r="J16" s="419">
        <v>0</v>
      </c>
      <c r="K16" s="419">
        <v>0</v>
      </c>
      <c r="L16" s="419">
        <v>0</v>
      </c>
      <c r="M16" s="419">
        <v>0.26791771</v>
      </c>
      <c r="N16" s="420">
        <v>0.26791771</v>
      </c>
      <c r="O16" s="419">
        <v>0.25626911</v>
      </c>
      <c r="P16" s="419">
        <v>0.24462052</v>
      </c>
      <c r="Q16" s="420">
        <v>0.23297192</v>
      </c>
      <c r="R16" s="415">
        <v>0.22132332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406"/>
      <c r="AT16" s="381"/>
      <c r="AU16" s="381"/>
      <c r="AV16" s="381"/>
      <c r="AW16" s="381"/>
      <c r="AX16" s="381"/>
      <c r="AY16" s="381"/>
      <c r="AZ16" s="381"/>
      <c r="BA16" s="381"/>
      <c r="BB16" s="381"/>
      <c r="BC16" s="381"/>
      <c r="BD16" s="381"/>
      <c r="BE16" s="381"/>
      <c r="BF16" s="381"/>
      <c r="BG16" s="381"/>
      <c r="BH16" s="381"/>
      <c r="BI16" s="381"/>
      <c r="BJ16" s="381"/>
      <c r="BK16" s="381"/>
      <c r="BL16" s="381"/>
      <c r="BM16" s="381"/>
      <c r="BN16" s="381"/>
      <c r="BO16" s="381"/>
    </row>
    <row r="17" spans="1:67" s="379" customFormat="1" ht="12" customHeight="1">
      <c r="A17" s="421"/>
      <c r="B17" s="438">
        <v>6</v>
      </c>
      <c r="C17" s="401" t="s">
        <v>1059</v>
      </c>
      <c r="D17" s="410"/>
      <c r="E17" s="405">
        <v>0</v>
      </c>
      <c r="F17" s="405">
        <v>0</v>
      </c>
      <c r="G17" s="405">
        <v>0</v>
      </c>
      <c r="H17" s="405">
        <v>0</v>
      </c>
      <c r="I17" s="403">
        <v>0</v>
      </c>
      <c r="J17" s="404">
        <v>0</v>
      </c>
      <c r="K17" s="404">
        <v>0</v>
      </c>
      <c r="L17" s="404">
        <v>0</v>
      </c>
      <c r="M17" s="404">
        <v>0</v>
      </c>
      <c r="N17" s="405">
        <v>0</v>
      </c>
      <c r="O17" s="412"/>
      <c r="P17" s="412"/>
      <c r="Q17" s="405"/>
      <c r="R17" s="402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06"/>
      <c r="AT17" s="381"/>
      <c r="AU17" s="381"/>
      <c r="AV17" s="381"/>
      <c r="AW17" s="381"/>
      <c r="AX17" s="381"/>
      <c r="AY17" s="381"/>
      <c r="AZ17" s="381"/>
      <c r="BA17" s="381"/>
      <c r="BB17" s="381"/>
      <c r="BC17" s="381"/>
      <c r="BD17" s="381"/>
      <c r="BE17" s="381"/>
      <c r="BF17" s="381"/>
      <c r="BG17" s="381"/>
      <c r="BH17" s="381"/>
      <c r="BI17" s="381"/>
      <c r="BJ17" s="381"/>
      <c r="BK17" s="381"/>
      <c r="BL17" s="381"/>
      <c r="BM17" s="381"/>
      <c r="BN17" s="381"/>
      <c r="BO17" s="381"/>
    </row>
    <row r="18" spans="1:67" s="379" customFormat="1" ht="12" customHeight="1">
      <c r="A18" s="439" t="s">
        <v>296</v>
      </c>
      <c r="B18" s="410" t="s">
        <v>305</v>
      </c>
      <c r="C18" s="409" t="s">
        <v>1061</v>
      </c>
      <c r="D18" s="410" t="s">
        <v>305</v>
      </c>
      <c r="E18" s="411">
        <v>0.31487125</v>
      </c>
      <c r="F18" s="411">
        <v>0.2811155</v>
      </c>
      <c r="G18" s="411">
        <v>0.30272655000000004</v>
      </c>
      <c r="H18" s="411">
        <v>0.293260055</v>
      </c>
      <c r="I18" s="412">
        <v>1.191973355</v>
      </c>
      <c r="J18" s="404">
        <v>0.3027265</v>
      </c>
      <c r="K18" s="404">
        <v>0.28111555</v>
      </c>
      <c r="L18" s="404">
        <v>0.21680290000000002</v>
      </c>
      <c r="M18" s="404">
        <v>0.238651</v>
      </c>
      <c r="N18" s="405">
        <v>1.03929595</v>
      </c>
      <c r="O18" s="404">
        <v>0.7410494</v>
      </c>
      <c r="P18" s="404">
        <v>0.5612592500000001</v>
      </c>
      <c r="Q18" s="405">
        <v>0.1161139</v>
      </c>
      <c r="R18" s="411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06"/>
      <c r="AT18" s="381"/>
      <c r="AU18" s="381"/>
      <c r="AV18" s="381"/>
      <c r="AW18" s="381"/>
      <c r="AX18" s="381"/>
      <c r="AY18" s="381"/>
      <c r="AZ18" s="381"/>
      <c r="BA18" s="381"/>
      <c r="BB18" s="381"/>
      <c r="BC18" s="381"/>
      <c r="BD18" s="381"/>
      <c r="BE18" s="381"/>
      <c r="BF18" s="381"/>
      <c r="BG18" s="381"/>
      <c r="BH18" s="381"/>
      <c r="BI18" s="381"/>
      <c r="BJ18" s="381"/>
      <c r="BK18" s="381"/>
      <c r="BL18" s="381"/>
      <c r="BM18" s="381"/>
      <c r="BN18" s="381"/>
      <c r="BO18" s="381"/>
    </row>
    <row r="19" spans="1:67" s="379" customFormat="1" ht="12" customHeight="1">
      <c r="A19" s="440"/>
      <c r="B19" s="441"/>
      <c r="C19" s="414" t="s">
        <v>1062</v>
      </c>
      <c r="D19" s="395"/>
      <c r="E19" s="415">
        <v>0.04499065</v>
      </c>
      <c r="F19" s="415">
        <v>0.03057455</v>
      </c>
      <c r="G19" s="415">
        <v>0.03253895</v>
      </c>
      <c r="H19" s="415">
        <v>0.029257000000000005</v>
      </c>
      <c r="I19" s="416">
        <v>0.13736115000000002</v>
      </c>
      <c r="J19" s="416">
        <v>0.02493555</v>
      </c>
      <c r="K19" s="416">
        <v>0.022942749999999998</v>
      </c>
      <c r="L19" s="416">
        <v>0.0176317</v>
      </c>
      <c r="M19" s="416">
        <v>0.02019355</v>
      </c>
      <c r="N19" s="415">
        <v>0.08570355000000002</v>
      </c>
      <c r="O19" s="419">
        <v>0.044168549999999994</v>
      </c>
      <c r="P19" s="419">
        <v>0.017312049999999995</v>
      </c>
      <c r="Q19" s="442">
        <v>0.00200295</v>
      </c>
      <c r="R19" s="415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06"/>
      <c r="AT19" s="381"/>
      <c r="AU19" s="381"/>
      <c r="AV19" s="381"/>
      <c r="AW19" s="381"/>
      <c r="AX19" s="381"/>
      <c r="AY19" s="381"/>
      <c r="AZ19" s="381"/>
      <c r="BA19" s="381"/>
      <c r="BB19" s="381"/>
      <c r="BC19" s="381"/>
      <c r="BD19" s="381"/>
      <c r="BE19" s="381"/>
      <c r="BF19" s="381"/>
      <c r="BG19" s="381"/>
      <c r="BH19" s="381"/>
      <c r="BI19" s="381"/>
      <c r="BJ19" s="381"/>
      <c r="BK19" s="381"/>
      <c r="BL19" s="381"/>
      <c r="BM19" s="381"/>
      <c r="BN19" s="381"/>
      <c r="BO19" s="381"/>
    </row>
    <row r="20" spans="1:67" s="379" customFormat="1" ht="12" customHeight="1">
      <c r="A20" s="439"/>
      <c r="B20" s="443">
        <v>40</v>
      </c>
      <c r="C20" s="401" t="s">
        <v>1059</v>
      </c>
      <c r="D20" s="410"/>
      <c r="E20" s="405">
        <v>0</v>
      </c>
      <c r="F20" s="405">
        <v>0</v>
      </c>
      <c r="G20" s="405">
        <v>0</v>
      </c>
      <c r="H20" s="405">
        <v>0</v>
      </c>
      <c r="I20" s="403">
        <v>0</v>
      </c>
      <c r="J20" s="404">
        <v>0</v>
      </c>
      <c r="K20" s="404">
        <v>0</v>
      </c>
      <c r="L20" s="404">
        <v>0</v>
      </c>
      <c r="M20" s="404">
        <v>0</v>
      </c>
      <c r="N20" s="405">
        <v>0</v>
      </c>
      <c r="O20" s="404"/>
      <c r="P20" s="404"/>
      <c r="Q20" s="405"/>
      <c r="R20" s="402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406"/>
      <c r="AT20" s="381"/>
      <c r="AU20" s="381"/>
      <c r="AV20" s="381"/>
      <c r="AW20" s="381"/>
      <c r="AX20" s="381"/>
      <c r="AY20" s="381"/>
      <c r="AZ20" s="381"/>
      <c r="BA20" s="381"/>
      <c r="BB20" s="381"/>
      <c r="BC20" s="381"/>
      <c r="BD20" s="381"/>
      <c r="BE20" s="381"/>
      <c r="BF20" s="381"/>
      <c r="BG20" s="381"/>
      <c r="BH20" s="381"/>
      <c r="BI20" s="381"/>
      <c r="BJ20" s="381"/>
      <c r="BK20" s="381"/>
      <c r="BL20" s="381"/>
      <c r="BM20" s="381"/>
      <c r="BN20" s="381"/>
      <c r="BO20" s="381"/>
    </row>
    <row r="21" spans="1:67" s="379" customFormat="1" ht="12" customHeight="1">
      <c r="A21" s="444" t="s">
        <v>242</v>
      </c>
      <c r="B21" s="409" t="s">
        <v>252</v>
      </c>
      <c r="C21" s="409" t="s">
        <v>1061</v>
      </c>
      <c r="D21" s="410" t="s">
        <v>261</v>
      </c>
      <c r="E21" s="411">
        <v>0</v>
      </c>
      <c r="F21" s="411">
        <v>0</v>
      </c>
      <c r="G21" s="411">
        <v>0</v>
      </c>
      <c r="H21" s="411">
        <v>0</v>
      </c>
      <c r="I21" s="412">
        <v>0</v>
      </c>
      <c r="J21" s="404">
        <v>48.1932672</v>
      </c>
      <c r="K21" s="404">
        <v>0</v>
      </c>
      <c r="L21" s="404">
        <v>0</v>
      </c>
      <c r="M21" s="404">
        <v>0</v>
      </c>
      <c r="N21" s="405">
        <v>48.1932672</v>
      </c>
      <c r="O21" s="404"/>
      <c r="P21" s="404"/>
      <c r="Q21" s="405"/>
      <c r="R21" s="41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406"/>
      <c r="AT21" s="381"/>
      <c r="AU21" s="381"/>
      <c r="AV21" s="381"/>
      <c r="AW21" s="381"/>
      <c r="AX21" s="381"/>
      <c r="AY21" s="381"/>
      <c r="AZ21" s="381"/>
      <c r="BA21" s="381"/>
      <c r="BB21" s="381"/>
      <c r="BC21" s="381"/>
      <c r="BD21" s="381"/>
      <c r="BE21" s="381"/>
      <c r="BF21" s="381"/>
      <c r="BG21" s="381"/>
      <c r="BH21" s="381"/>
      <c r="BI21" s="381"/>
      <c r="BJ21" s="381"/>
      <c r="BK21" s="381"/>
      <c r="BL21" s="381"/>
      <c r="BM21" s="381"/>
      <c r="BN21" s="381"/>
      <c r="BO21" s="381"/>
    </row>
    <row r="22" spans="1:67" s="379" customFormat="1" ht="12" customHeight="1">
      <c r="A22" s="440"/>
      <c r="B22" s="445"/>
      <c r="C22" s="414" t="s">
        <v>1062</v>
      </c>
      <c r="D22" s="395"/>
      <c r="E22" s="415">
        <v>0.81220736</v>
      </c>
      <c r="F22" s="415">
        <v>0</v>
      </c>
      <c r="G22" s="415">
        <v>0.617116</v>
      </c>
      <c r="H22" s="415">
        <v>0</v>
      </c>
      <c r="I22" s="416">
        <v>1.4293233600000002</v>
      </c>
      <c r="J22" s="416">
        <v>0.9409</v>
      </c>
      <c r="K22" s="416">
        <v>0</v>
      </c>
      <c r="L22" s="416">
        <v>0</v>
      </c>
      <c r="M22" s="416">
        <v>0</v>
      </c>
      <c r="N22" s="415">
        <v>0.9409</v>
      </c>
      <c r="O22" s="419"/>
      <c r="P22" s="419"/>
      <c r="Q22" s="420"/>
      <c r="R22" s="415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406"/>
      <c r="AT22" s="381"/>
      <c r="AU22" s="381"/>
      <c r="AV22" s="381"/>
      <c r="AW22" s="381"/>
      <c r="AX22" s="381"/>
      <c r="AY22" s="381"/>
      <c r="AZ22" s="381"/>
      <c r="BA22" s="381"/>
      <c r="BB22" s="381"/>
      <c r="BC22" s="381"/>
      <c r="BD22" s="381"/>
      <c r="BE22" s="381"/>
      <c r="BF22" s="381"/>
      <c r="BG22" s="381"/>
      <c r="BH22" s="381"/>
      <c r="BI22" s="381"/>
      <c r="BJ22" s="381"/>
      <c r="BK22" s="381"/>
      <c r="BL22" s="381"/>
      <c r="BM22" s="381"/>
      <c r="BN22" s="381"/>
      <c r="BO22" s="381"/>
    </row>
    <row r="23" spans="1:67" s="379" customFormat="1" ht="12" customHeight="1">
      <c r="A23" s="407"/>
      <c r="B23" s="443">
        <v>21</v>
      </c>
      <c r="C23" s="401" t="s">
        <v>1059</v>
      </c>
      <c r="D23" s="410"/>
      <c r="E23" s="405">
        <v>0</v>
      </c>
      <c r="F23" s="405">
        <v>0</v>
      </c>
      <c r="G23" s="405">
        <v>0</v>
      </c>
      <c r="H23" s="405">
        <v>0</v>
      </c>
      <c r="I23" s="403">
        <v>0</v>
      </c>
      <c r="J23" s="404">
        <v>0</v>
      </c>
      <c r="K23" s="404">
        <v>0</v>
      </c>
      <c r="L23" s="404">
        <v>0</v>
      </c>
      <c r="M23" s="404">
        <v>0</v>
      </c>
      <c r="N23" s="405">
        <v>0</v>
      </c>
      <c r="O23" s="412"/>
      <c r="P23" s="412"/>
      <c r="Q23" s="405"/>
      <c r="R23" s="402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406"/>
      <c r="AT23" s="381"/>
      <c r="AU23" s="381"/>
      <c r="AV23" s="381"/>
      <c r="AW23" s="381"/>
      <c r="AX23" s="381"/>
      <c r="AY23" s="381"/>
      <c r="AZ23" s="381"/>
      <c r="BA23" s="381"/>
      <c r="BB23" s="381"/>
      <c r="BC23" s="381"/>
      <c r="BD23" s="381"/>
      <c r="BE23" s="381"/>
      <c r="BF23" s="381"/>
      <c r="BG23" s="381"/>
      <c r="BH23" s="381"/>
      <c r="BI23" s="381"/>
      <c r="BJ23" s="381"/>
      <c r="BK23" s="381"/>
      <c r="BL23" s="381"/>
      <c r="BM23" s="381"/>
      <c r="BN23" s="381"/>
      <c r="BO23" s="381"/>
    </row>
    <row r="24" spans="1:67" s="379" customFormat="1" ht="12" customHeight="1">
      <c r="A24" s="407" t="s">
        <v>255</v>
      </c>
      <c r="B24" s="443" t="s">
        <v>261</v>
      </c>
      <c r="C24" s="409" t="s">
        <v>1061</v>
      </c>
      <c r="D24" s="410" t="s">
        <v>261</v>
      </c>
      <c r="E24" s="411">
        <v>0</v>
      </c>
      <c r="F24" s="411">
        <v>0</v>
      </c>
      <c r="G24" s="411">
        <v>0</v>
      </c>
      <c r="H24" s="411">
        <v>0</v>
      </c>
      <c r="I24" s="412">
        <v>0</v>
      </c>
      <c r="J24" s="404">
        <v>0</v>
      </c>
      <c r="K24" s="404">
        <v>0</v>
      </c>
      <c r="L24" s="404">
        <v>13.363</v>
      </c>
      <c r="M24" s="404">
        <v>0</v>
      </c>
      <c r="N24" s="405">
        <v>13.363</v>
      </c>
      <c r="O24" s="404"/>
      <c r="P24" s="404"/>
      <c r="Q24" s="405"/>
      <c r="R24" s="411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406"/>
      <c r="AT24" s="381"/>
      <c r="AU24" s="381"/>
      <c r="AV24" s="381"/>
      <c r="AW24" s="381"/>
      <c r="AX24" s="381"/>
      <c r="AY24" s="381"/>
      <c r="AZ24" s="381"/>
      <c r="BA24" s="381"/>
      <c r="BB24" s="381"/>
      <c r="BC24" s="381"/>
      <c r="BD24" s="381"/>
      <c r="BE24" s="381"/>
      <c r="BF24" s="381"/>
      <c r="BG24" s="381"/>
      <c r="BH24" s="381"/>
      <c r="BI24" s="381"/>
      <c r="BJ24" s="381"/>
      <c r="BK24" s="381"/>
      <c r="BL24" s="381"/>
      <c r="BM24" s="381"/>
      <c r="BN24" s="381"/>
      <c r="BO24" s="381"/>
    </row>
    <row r="25" spans="1:67" s="379" customFormat="1" ht="12.75" customHeight="1">
      <c r="A25" s="436"/>
      <c r="B25" s="446"/>
      <c r="C25" s="414" t="s">
        <v>1062</v>
      </c>
      <c r="D25" s="395"/>
      <c r="E25" s="415">
        <v>0.407316</v>
      </c>
      <c r="F25" s="415">
        <v>0</v>
      </c>
      <c r="G25" s="415">
        <v>0.392724</v>
      </c>
      <c r="H25" s="415">
        <v>0</v>
      </c>
      <c r="I25" s="416">
        <v>0.8000400000000001</v>
      </c>
      <c r="J25" s="416">
        <v>0.447568</v>
      </c>
      <c r="K25" s="416">
        <v>0</v>
      </c>
      <c r="L25" s="416">
        <v>0.43527189</v>
      </c>
      <c r="M25" s="416">
        <v>0</v>
      </c>
      <c r="N25" s="415">
        <v>0.8828398900000001</v>
      </c>
      <c r="O25" s="419"/>
      <c r="P25" s="419"/>
      <c r="Q25" s="420"/>
      <c r="R25" s="41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406"/>
      <c r="AT25" s="381"/>
      <c r="AU25" s="381"/>
      <c r="AV25" s="381"/>
      <c r="AW25" s="381"/>
      <c r="AX25" s="381"/>
      <c r="AY25" s="381"/>
      <c r="AZ25" s="381"/>
      <c r="BA25" s="381"/>
      <c r="BB25" s="381"/>
      <c r="BC25" s="381"/>
      <c r="BD25" s="381"/>
      <c r="BE25" s="381"/>
      <c r="BF25" s="381"/>
      <c r="BG25" s="381"/>
      <c r="BH25" s="381"/>
      <c r="BI25" s="381"/>
      <c r="BJ25" s="381"/>
      <c r="BK25" s="381"/>
      <c r="BL25" s="381"/>
      <c r="BM25" s="381"/>
      <c r="BN25" s="381"/>
      <c r="BO25" s="381"/>
    </row>
    <row r="26" spans="1:45" s="133" customFormat="1" ht="12" customHeight="1" hidden="1" outlineLevel="1">
      <c r="A26" s="439"/>
      <c r="B26" s="447">
        <v>22.88</v>
      </c>
      <c r="C26" s="401" t="s">
        <v>1059</v>
      </c>
      <c r="D26" s="447"/>
      <c r="E26" s="404">
        <v>0</v>
      </c>
      <c r="F26" s="404">
        <v>0</v>
      </c>
      <c r="G26" s="404">
        <v>0</v>
      </c>
      <c r="H26" s="404">
        <v>0</v>
      </c>
      <c r="I26" s="404">
        <v>0</v>
      </c>
      <c r="J26" s="404"/>
      <c r="K26" s="404"/>
      <c r="L26" s="404"/>
      <c r="M26" s="404"/>
      <c r="N26" s="405"/>
      <c r="O26" s="404"/>
      <c r="P26" s="404"/>
      <c r="Q26" s="404"/>
      <c r="R26" s="402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 s="406"/>
    </row>
    <row r="27" spans="1:45" s="133" customFormat="1" ht="12" customHeight="1" hidden="1" outlineLevel="1">
      <c r="A27" s="448" t="s">
        <v>1066</v>
      </c>
      <c r="B27" s="447" t="s">
        <v>1067</v>
      </c>
      <c r="C27" s="409" t="s">
        <v>1061</v>
      </c>
      <c r="D27" s="447" t="s">
        <v>1067</v>
      </c>
      <c r="E27" s="404">
        <v>1.14375</v>
      </c>
      <c r="F27" s="404">
        <v>1.14375</v>
      </c>
      <c r="G27" s="404">
        <v>1.14375</v>
      </c>
      <c r="H27" s="404">
        <v>0</v>
      </c>
      <c r="I27" s="404">
        <v>3.43125</v>
      </c>
      <c r="J27" s="404"/>
      <c r="K27" s="404"/>
      <c r="L27" s="404"/>
      <c r="M27" s="404"/>
      <c r="N27" s="405"/>
      <c r="O27" s="404"/>
      <c r="P27" s="404"/>
      <c r="Q27" s="404"/>
      <c r="R27" s="411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406"/>
    </row>
    <row r="28" spans="1:45" s="133" customFormat="1" ht="12" customHeight="1" hidden="1" outlineLevel="1">
      <c r="A28" s="440"/>
      <c r="B28" s="394"/>
      <c r="C28" s="414" t="s">
        <v>1062</v>
      </c>
      <c r="D28" s="394"/>
      <c r="E28" s="416">
        <v>0.033426</v>
      </c>
      <c r="F28" s="416">
        <v>0.019741</v>
      </c>
      <c r="G28" s="416">
        <v>0.01113981</v>
      </c>
      <c r="H28" s="416">
        <v>0</v>
      </c>
      <c r="I28" s="416">
        <v>0.06430680999999999</v>
      </c>
      <c r="J28" s="419"/>
      <c r="K28" s="419"/>
      <c r="L28" s="419"/>
      <c r="M28" s="419"/>
      <c r="N28" s="420"/>
      <c r="O28" s="419"/>
      <c r="P28" s="419"/>
      <c r="Q28" s="419"/>
      <c r="R28" s="415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 s="406"/>
    </row>
    <row r="29" spans="1:67" s="379" customFormat="1" ht="12" customHeight="1" collapsed="1">
      <c r="A29" s="439"/>
      <c r="B29" s="426">
        <v>22.875</v>
      </c>
      <c r="C29" s="401" t="s">
        <v>1059</v>
      </c>
      <c r="D29" s="410"/>
      <c r="E29" s="404">
        <v>0</v>
      </c>
      <c r="F29" s="404">
        <v>0</v>
      </c>
      <c r="G29" s="404">
        <v>0</v>
      </c>
      <c r="H29" s="404">
        <v>0</v>
      </c>
      <c r="I29" s="404">
        <v>0</v>
      </c>
      <c r="J29" s="403">
        <v>0</v>
      </c>
      <c r="K29" s="403">
        <v>0</v>
      </c>
      <c r="L29" s="403">
        <v>0</v>
      </c>
      <c r="M29" s="403">
        <v>0</v>
      </c>
      <c r="N29" s="411">
        <v>0</v>
      </c>
      <c r="O29" s="412"/>
      <c r="P29" s="411"/>
      <c r="Q29" s="405"/>
      <c r="R29" s="402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 s="406"/>
      <c r="AT29" s="381"/>
      <c r="AU29" s="381"/>
      <c r="AV29" s="381"/>
      <c r="AW29" s="381"/>
      <c r="AX29" s="381"/>
      <c r="AY29" s="381"/>
      <c r="AZ29" s="381"/>
      <c r="BA29" s="381"/>
      <c r="BB29" s="381"/>
      <c r="BC29" s="381"/>
      <c r="BD29" s="381"/>
      <c r="BE29" s="381"/>
      <c r="BF29" s="381"/>
      <c r="BG29" s="381"/>
      <c r="BH29" s="381"/>
      <c r="BI29" s="381"/>
      <c r="BJ29" s="381"/>
      <c r="BK29" s="381"/>
      <c r="BL29" s="381"/>
      <c r="BM29" s="381"/>
      <c r="BN29" s="381"/>
      <c r="BO29" s="381"/>
    </row>
    <row r="30" spans="1:67" s="379" customFormat="1" ht="12" customHeight="1">
      <c r="A30" s="448" t="s">
        <v>1068</v>
      </c>
      <c r="B30" s="410" t="s">
        <v>340</v>
      </c>
      <c r="C30" s="409" t="s">
        <v>1061</v>
      </c>
      <c r="D30" s="410" t="s">
        <v>340</v>
      </c>
      <c r="E30" s="404">
        <v>0</v>
      </c>
      <c r="F30" s="404">
        <v>1.90625</v>
      </c>
      <c r="G30" s="404">
        <v>0</v>
      </c>
      <c r="H30" s="404">
        <v>1.90625</v>
      </c>
      <c r="I30" s="404">
        <v>3.8125</v>
      </c>
      <c r="J30" s="412">
        <v>0</v>
      </c>
      <c r="K30" s="412">
        <v>1.90625</v>
      </c>
      <c r="L30" s="412">
        <v>0</v>
      </c>
      <c r="M30" s="412">
        <v>1.90625</v>
      </c>
      <c r="N30" s="411">
        <v>3.8125</v>
      </c>
      <c r="O30" s="405">
        <v>3.8125</v>
      </c>
      <c r="P30" s="405">
        <v>3.8125</v>
      </c>
      <c r="Q30" s="405">
        <v>3.8125</v>
      </c>
      <c r="R30" s="411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 s="406"/>
      <c r="AT30" s="381"/>
      <c r="AU30" s="381"/>
      <c r="AV30" s="381"/>
      <c r="AW30" s="381"/>
      <c r="AX30" s="381"/>
      <c r="AY30" s="381"/>
      <c r="AZ30" s="381"/>
      <c r="BA30" s="381"/>
      <c r="BB30" s="381"/>
      <c r="BC30" s="381"/>
      <c r="BD30" s="381"/>
      <c r="BE30" s="381"/>
      <c r="BF30" s="381"/>
      <c r="BG30" s="381"/>
      <c r="BH30" s="381"/>
      <c r="BI30" s="381"/>
      <c r="BJ30" s="381"/>
      <c r="BK30" s="381"/>
      <c r="BL30" s="381"/>
      <c r="BM30" s="381"/>
      <c r="BN30" s="381"/>
      <c r="BO30" s="381"/>
    </row>
    <row r="31" spans="1:67" s="379" customFormat="1" ht="12" customHeight="1">
      <c r="A31" s="440"/>
      <c r="B31" s="449"/>
      <c r="C31" s="414" t="s">
        <v>1062</v>
      </c>
      <c r="D31" s="395"/>
      <c r="E31" s="416">
        <v>0.21768</v>
      </c>
      <c r="F31" s="416">
        <v>0.1844935</v>
      </c>
      <c r="G31" s="416">
        <v>0.20897266</v>
      </c>
      <c r="H31" s="416">
        <v>0.1945942</v>
      </c>
      <c r="I31" s="416">
        <v>0.8057403599999999</v>
      </c>
      <c r="J31" s="416">
        <v>0.18700172</v>
      </c>
      <c r="K31" s="416">
        <v>0.15003493</v>
      </c>
      <c r="L31" s="416">
        <v>0.14440862</v>
      </c>
      <c r="M31" s="416">
        <v>0.13419791</v>
      </c>
      <c r="N31" s="415">
        <v>0.6156431800000001</v>
      </c>
      <c r="O31" s="419">
        <v>0.43822702</v>
      </c>
      <c r="P31" s="420">
        <v>0.28610828</v>
      </c>
      <c r="Q31" s="420">
        <v>0.13398953</v>
      </c>
      <c r="R31" s="415">
        <v>0.01000233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 s="406"/>
      <c r="AT31" s="381"/>
      <c r="AU31" s="381"/>
      <c r="AV31" s="381"/>
      <c r="AW31" s="381"/>
      <c r="AX31" s="381"/>
      <c r="AY31" s="381"/>
      <c r="AZ31" s="381"/>
      <c r="BA31" s="381"/>
      <c r="BB31" s="381"/>
      <c r="BC31" s="381"/>
      <c r="BD31" s="381"/>
      <c r="BE31" s="381"/>
      <c r="BF31" s="381"/>
      <c r="BG31" s="381"/>
      <c r="BH31" s="381"/>
      <c r="BI31" s="381"/>
      <c r="BJ31" s="381"/>
      <c r="BK31" s="381"/>
      <c r="BL31" s="381"/>
      <c r="BM31" s="381"/>
      <c r="BN31" s="381"/>
      <c r="BO31" s="381"/>
    </row>
    <row r="32" spans="1:67" s="379" customFormat="1" ht="12" customHeight="1">
      <c r="A32" s="448"/>
      <c r="B32" s="428">
        <v>22.875</v>
      </c>
      <c r="C32" s="401" t="s">
        <v>1059</v>
      </c>
      <c r="D32" s="410"/>
      <c r="E32" s="404">
        <v>0</v>
      </c>
      <c r="F32" s="404">
        <v>0</v>
      </c>
      <c r="G32" s="404">
        <v>0</v>
      </c>
      <c r="H32" s="404">
        <v>0</v>
      </c>
      <c r="I32" s="404">
        <v>0</v>
      </c>
      <c r="J32" s="403">
        <v>0</v>
      </c>
      <c r="K32" s="403">
        <v>0</v>
      </c>
      <c r="L32" s="403">
        <v>0</v>
      </c>
      <c r="M32" s="403">
        <v>0</v>
      </c>
      <c r="N32" s="405">
        <v>0</v>
      </c>
      <c r="O32" s="404"/>
      <c r="P32" s="405"/>
      <c r="Q32" s="405"/>
      <c r="R32" s="40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 s="406"/>
      <c r="AT32" s="381"/>
      <c r="AU32" s="381"/>
      <c r="AV32" s="381"/>
      <c r="AW32" s="381"/>
      <c r="AX32" s="381"/>
      <c r="AY32" s="381"/>
      <c r="AZ32" s="381"/>
      <c r="BA32" s="381"/>
      <c r="BB32" s="381"/>
      <c r="BC32" s="381"/>
      <c r="BD32" s="381"/>
      <c r="BE32" s="381"/>
      <c r="BF32" s="381"/>
      <c r="BG32" s="381"/>
      <c r="BH32" s="381"/>
      <c r="BI32" s="381"/>
      <c r="BJ32" s="381"/>
      <c r="BK32" s="381"/>
      <c r="BL32" s="381"/>
      <c r="BM32" s="381"/>
      <c r="BN32" s="381"/>
      <c r="BO32" s="381"/>
    </row>
    <row r="33" spans="1:67" s="379" customFormat="1" ht="12" customHeight="1">
      <c r="A33" s="448" t="s">
        <v>1069</v>
      </c>
      <c r="B33" s="428" t="s">
        <v>340</v>
      </c>
      <c r="C33" s="409" t="s">
        <v>1061</v>
      </c>
      <c r="D33" s="410" t="s">
        <v>340</v>
      </c>
      <c r="E33" s="404">
        <v>1.90625</v>
      </c>
      <c r="F33" s="404">
        <v>0</v>
      </c>
      <c r="G33" s="404">
        <v>1.90625</v>
      </c>
      <c r="H33" s="404">
        <v>0</v>
      </c>
      <c r="I33" s="404">
        <v>3.8125</v>
      </c>
      <c r="J33" s="412">
        <v>1.90625</v>
      </c>
      <c r="K33" s="412">
        <v>0</v>
      </c>
      <c r="L33" s="412">
        <v>1.90625</v>
      </c>
      <c r="M33" s="412">
        <v>0</v>
      </c>
      <c r="N33" s="411">
        <v>3.8125</v>
      </c>
      <c r="O33" s="405">
        <v>3.8125</v>
      </c>
      <c r="P33" s="405">
        <v>3.8125</v>
      </c>
      <c r="Q33" s="405">
        <v>3.8125</v>
      </c>
      <c r="R33" s="405">
        <v>3.8125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 s="406"/>
      <c r="AT33" s="381"/>
      <c r="AU33" s="381"/>
      <c r="AV33" s="381"/>
      <c r="AW33" s="381"/>
      <c r="AX33" s="381"/>
      <c r="AY33" s="381"/>
      <c r="AZ33" s="381"/>
      <c r="BA33" s="381"/>
      <c r="BB33" s="381"/>
      <c r="BC33" s="381"/>
      <c r="BD33" s="381"/>
      <c r="BE33" s="381"/>
      <c r="BF33" s="381"/>
      <c r="BG33" s="381"/>
      <c r="BH33" s="381"/>
      <c r="BI33" s="381"/>
      <c r="BJ33" s="381"/>
      <c r="BK33" s="381"/>
      <c r="BL33" s="381"/>
      <c r="BM33" s="381"/>
      <c r="BN33" s="381"/>
      <c r="BO33" s="381"/>
    </row>
    <row r="34" spans="1:67" s="379" customFormat="1" ht="12" customHeight="1">
      <c r="A34" s="450"/>
      <c r="B34" s="449"/>
      <c r="C34" s="414" t="s">
        <v>1062</v>
      </c>
      <c r="D34" s="395"/>
      <c r="E34" s="416">
        <v>0.21768</v>
      </c>
      <c r="F34" s="416">
        <v>0.1844935</v>
      </c>
      <c r="G34" s="416">
        <v>0.23804297</v>
      </c>
      <c r="H34" s="416">
        <v>0.2162158</v>
      </c>
      <c r="I34" s="416">
        <v>0.85643227</v>
      </c>
      <c r="J34" s="416">
        <v>0.21087428</v>
      </c>
      <c r="K34" s="416">
        <v>0.1687893</v>
      </c>
      <c r="L34" s="416">
        <v>0.1698312</v>
      </c>
      <c r="M34" s="416">
        <v>0.15336904</v>
      </c>
      <c r="N34" s="415">
        <v>0.70286382</v>
      </c>
      <c r="O34" s="419">
        <v>0.52699769</v>
      </c>
      <c r="P34" s="420">
        <v>0.37487895000000004</v>
      </c>
      <c r="Q34" s="420">
        <v>0.22276019000000002</v>
      </c>
      <c r="R34" s="415">
        <v>0.07084984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 s="406"/>
      <c r="AT34" s="381"/>
      <c r="AU34" s="381"/>
      <c r="AV34" s="381"/>
      <c r="AW34" s="381"/>
      <c r="AX34" s="381"/>
      <c r="AY34" s="381"/>
      <c r="AZ34" s="381"/>
      <c r="BA34" s="381"/>
      <c r="BB34" s="381"/>
      <c r="BC34" s="381"/>
      <c r="BD34" s="381"/>
      <c r="BE34" s="381"/>
      <c r="BF34" s="381"/>
      <c r="BG34" s="381"/>
      <c r="BH34" s="381"/>
      <c r="BI34" s="381"/>
      <c r="BJ34" s="381"/>
      <c r="BK34" s="381"/>
      <c r="BL34" s="381"/>
      <c r="BM34" s="381"/>
      <c r="BN34" s="381"/>
      <c r="BO34" s="381"/>
    </row>
    <row r="35" spans="1:67" s="379" customFormat="1" ht="12" customHeight="1">
      <c r="A35" s="451"/>
      <c r="B35" s="428">
        <v>41.86</v>
      </c>
      <c r="C35" s="401" t="s">
        <v>1059</v>
      </c>
      <c r="D35" s="410"/>
      <c r="E35" s="404">
        <v>0</v>
      </c>
      <c r="F35" s="404">
        <v>0</v>
      </c>
      <c r="G35" s="404">
        <v>0</v>
      </c>
      <c r="H35" s="404">
        <v>0</v>
      </c>
      <c r="I35" s="404">
        <v>0</v>
      </c>
      <c r="J35" s="403">
        <v>0</v>
      </c>
      <c r="K35" s="403">
        <v>0</v>
      </c>
      <c r="L35" s="403">
        <v>0</v>
      </c>
      <c r="M35" s="403">
        <v>0</v>
      </c>
      <c r="N35" s="402">
        <v>0</v>
      </c>
      <c r="O35" s="412"/>
      <c r="P35" s="412"/>
      <c r="Q35" s="405"/>
      <c r="R35" s="402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 s="406"/>
      <c r="AT35" s="381"/>
      <c r="AU35" s="381"/>
      <c r="AV35" s="381"/>
      <c r="AW35" s="381"/>
      <c r="AX35" s="381"/>
      <c r="AY35" s="381"/>
      <c r="AZ35" s="381"/>
      <c r="BA35" s="381"/>
      <c r="BB35" s="381"/>
      <c r="BC35" s="381"/>
      <c r="BD35" s="381"/>
      <c r="BE35" s="381"/>
      <c r="BF35" s="381"/>
      <c r="BG35" s="381"/>
      <c r="BH35" s="381"/>
      <c r="BI35" s="381"/>
      <c r="BJ35" s="381"/>
      <c r="BK35" s="381"/>
      <c r="BL35" s="381"/>
      <c r="BM35" s="381"/>
      <c r="BN35" s="381"/>
      <c r="BO35" s="381"/>
    </row>
    <row r="36" spans="1:67" s="379" customFormat="1" ht="12" customHeight="1">
      <c r="A36" s="451" t="s">
        <v>1070</v>
      </c>
      <c r="B36" s="410" t="s">
        <v>261</v>
      </c>
      <c r="C36" s="409" t="s">
        <v>1061</v>
      </c>
      <c r="D36" s="410" t="s">
        <v>261</v>
      </c>
      <c r="E36" s="404">
        <v>1.77233499</v>
      </c>
      <c r="F36" s="404">
        <v>0</v>
      </c>
      <c r="G36" s="404">
        <v>1.575853</v>
      </c>
      <c r="H36" s="404">
        <v>0</v>
      </c>
      <c r="I36" s="404">
        <v>3.34818799</v>
      </c>
      <c r="J36" s="412">
        <v>1.65959113</v>
      </c>
      <c r="K36" s="412">
        <v>0</v>
      </c>
      <c r="L36" s="412">
        <v>1.57457009</v>
      </c>
      <c r="M36" s="412">
        <v>0</v>
      </c>
      <c r="N36" s="411">
        <v>3.23416122</v>
      </c>
      <c r="O36" s="404">
        <v>3.48672174</v>
      </c>
      <c r="P36" s="404">
        <v>3.48672174</v>
      </c>
      <c r="Q36" s="404">
        <v>3.48672174</v>
      </c>
      <c r="R36" s="405">
        <v>3.48672174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 s="406"/>
      <c r="AT36" s="381"/>
      <c r="AU36" s="381"/>
      <c r="AV36" s="381"/>
      <c r="AW36" s="381"/>
      <c r="AX36" s="381"/>
      <c r="AY36" s="381"/>
      <c r="AZ36" s="381"/>
      <c r="BA36" s="381"/>
      <c r="BB36" s="381"/>
      <c r="BC36" s="381"/>
      <c r="BD36" s="381"/>
      <c r="BE36" s="381"/>
      <c r="BF36" s="381"/>
      <c r="BG36" s="381"/>
      <c r="BH36" s="381"/>
      <c r="BI36" s="381"/>
      <c r="BJ36" s="381"/>
      <c r="BK36" s="381"/>
      <c r="BL36" s="381"/>
      <c r="BM36" s="381"/>
      <c r="BN36" s="381"/>
      <c r="BO36" s="381"/>
    </row>
    <row r="37" spans="1:67" s="379" customFormat="1" ht="12" customHeight="1">
      <c r="A37" s="450"/>
      <c r="B37" s="449"/>
      <c r="C37" s="414" t="s">
        <v>1062</v>
      </c>
      <c r="D37" s="395"/>
      <c r="E37" s="416">
        <v>1.1901971</v>
      </c>
      <c r="F37" s="416">
        <v>0</v>
      </c>
      <c r="G37" s="416">
        <v>0.997684</v>
      </c>
      <c r="H37" s="416">
        <v>0</v>
      </c>
      <c r="I37" s="416">
        <v>2.1878811000000002</v>
      </c>
      <c r="J37" s="416">
        <v>1.05003655</v>
      </c>
      <c r="K37" s="416">
        <v>0</v>
      </c>
      <c r="L37" s="416">
        <v>0.9260995</v>
      </c>
      <c r="M37" s="416">
        <v>0</v>
      </c>
      <c r="N37" s="415">
        <v>1.97613605</v>
      </c>
      <c r="O37" s="415">
        <v>1.69549339</v>
      </c>
      <c r="P37" s="415">
        <v>1.50326242</v>
      </c>
      <c r="Q37" s="415">
        <v>1.3095516900000002</v>
      </c>
      <c r="R37" s="415">
        <v>1.11695461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 s="406"/>
      <c r="AT37" s="381"/>
      <c r="AU37" s="381"/>
      <c r="AV37" s="381"/>
      <c r="AW37" s="381"/>
      <c r="AX37" s="381"/>
      <c r="AY37" s="381"/>
      <c r="AZ37" s="381"/>
      <c r="BA37" s="381"/>
      <c r="BB37" s="381"/>
      <c r="BC37" s="381"/>
      <c r="BD37" s="381"/>
      <c r="BE37" s="381"/>
      <c r="BF37" s="381"/>
      <c r="BG37" s="381"/>
      <c r="BH37" s="381"/>
      <c r="BI37" s="381"/>
      <c r="BJ37" s="381"/>
      <c r="BK37" s="381"/>
      <c r="BL37" s="381"/>
      <c r="BM37" s="381"/>
      <c r="BN37" s="381"/>
      <c r="BO37" s="381"/>
    </row>
    <row r="38" spans="1:67" s="379" customFormat="1" ht="12" customHeight="1">
      <c r="A38" s="451" t="s">
        <v>1071</v>
      </c>
      <c r="B38" s="452">
        <v>3599.36</v>
      </c>
      <c r="C38" s="401" t="s">
        <v>1059</v>
      </c>
      <c r="D38" s="410"/>
      <c r="E38" s="404">
        <v>0</v>
      </c>
      <c r="F38" s="404">
        <v>0</v>
      </c>
      <c r="G38" s="404">
        <v>0</v>
      </c>
      <c r="H38" s="404">
        <v>0</v>
      </c>
      <c r="I38" s="404">
        <v>0</v>
      </c>
      <c r="J38" s="403">
        <v>0</v>
      </c>
      <c r="K38" s="403">
        <v>0</v>
      </c>
      <c r="L38" s="403">
        <v>0</v>
      </c>
      <c r="M38" s="403">
        <v>0</v>
      </c>
      <c r="N38" s="405">
        <v>0</v>
      </c>
      <c r="O38" s="412"/>
      <c r="P38" s="412"/>
      <c r="Q38" s="405"/>
      <c r="R38" s="402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 s="406"/>
      <c r="AT38" s="381"/>
      <c r="AU38" s="381"/>
      <c r="AV38" s="381"/>
      <c r="AW38" s="381"/>
      <c r="AX38" s="381"/>
      <c r="AY38" s="381"/>
      <c r="AZ38" s="381"/>
      <c r="BA38" s="381"/>
      <c r="BB38" s="381"/>
      <c r="BC38" s="381"/>
      <c r="BD38" s="381"/>
      <c r="BE38" s="381"/>
      <c r="BF38" s="381"/>
      <c r="BG38" s="381"/>
      <c r="BH38" s="381"/>
      <c r="BI38" s="381"/>
      <c r="BJ38" s="381"/>
      <c r="BK38" s="381"/>
      <c r="BL38" s="381"/>
      <c r="BM38" s="381"/>
      <c r="BN38" s="381"/>
      <c r="BO38" s="381"/>
    </row>
    <row r="39" spans="1:67" s="379" customFormat="1" ht="12" customHeight="1">
      <c r="A39" s="451" t="s">
        <v>1072</v>
      </c>
      <c r="B39" s="410" t="s">
        <v>453</v>
      </c>
      <c r="C39" s="409" t="s">
        <v>1061</v>
      </c>
      <c r="D39" s="410" t="s">
        <v>453</v>
      </c>
      <c r="E39" s="404">
        <v>109.345</v>
      </c>
      <c r="F39" s="404">
        <v>0</v>
      </c>
      <c r="G39" s="404">
        <v>109.345</v>
      </c>
      <c r="H39" s="404">
        <v>0</v>
      </c>
      <c r="I39" s="404">
        <v>218.69</v>
      </c>
      <c r="J39" s="412">
        <v>109.344999</v>
      </c>
      <c r="K39" s="412">
        <v>0</v>
      </c>
      <c r="L39" s="412">
        <v>109.345</v>
      </c>
      <c r="M39" s="412">
        <v>0</v>
      </c>
      <c r="N39" s="411">
        <v>218.689999</v>
      </c>
      <c r="O39" s="404">
        <v>218.69</v>
      </c>
      <c r="P39" s="404">
        <v>218.69</v>
      </c>
      <c r="Q39" s="404">
        <v>218.69</v>
      </c>
      <c r="R39" s="411">
        <v>218.69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 s="406"/>
      <c r="AT39" s="381"/>
      <c r="AU39" s="381"/>
      <c r="AV39" s="381"/>
      <c r="AW39" s="381"/>
      <c r="AX39" s="381"/>
      <c r="AY39" s="381"/>
      <c r="AZ39" s="381"/>
      <c r="BA39" s="381"/>
      <c r="BB39" s="381"/>
      <c r="BC39" s="381"/>
      <c r="BD39" s="381"/>
      <c r="BE39" s="381"/>
      <c r="BF39" s="381"/>
      <c r="BG39" s="381"/>
      <c r="BH39" s="381"/>
      <c r="BI39" s="381"/>
      <c r="BJ39" s="381"/>
      <c r="BK39" s="381"/>
      <c r="BL39" s="381"/>
      <c r="BM39" s="381"/>
      <c r="BN39" s="381"/>
      <c r="BO39" s="381"/>
    </row>
    <row r="40" spans="1:67" s="379" customFormat="1" ht="12" customHeight="1">
      <c r="A40" s="450"/>
      <c r="B40" s="453"/>
      <c r="C40" s="414" t="s">
        <v>1062</v>
      </c>
      <c r="D40" s="395"/>
      <c r="E40" s="416">
        <v>48.724214</v>
      </c>
      <c r="F40" s="416">
        <v>0</v>
      </c>
      <c r="G40" s="416">
        <v>47.280219</v>
      </c>
      <c r="H40" s="416">
        <v>0</v>
      </c>
      <c r="I40" s="416">
        <v>96.004433</v>
      </c>
      <c r="J40" s="416">
        <v>44.539197</v>
      </c>
      <c r="K40" s="416">
        <v>0</v>
      </c>
      <c r="L40" s="416">
        <v>40.99880723</v>
      </c>
      <c r="M40" s="416">
        <v>0</v>
      </c>
      <c r="N40" s="415">
        <v>85.53800423</v>
      </c>
      <c r="O40" s="419">
        <v>75.28887459</v>
      </c>
      <c r="P40" s="419">
        <v>66.12890347999999</v>
      </c>
      <c r="Q40" s="420">
        <v>57.62566263</v>
      </c>
      <c r="R40" s="415">
        <v>49.345217399999996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 s="406"/>
      <c r="AT40" s="381"/>
      <c r="AU40" s="381"/>
      <c r="AV40" s="381"/>
      <c r="AW40" s="381"/>
      <c r="AX40" s="381"/>
      <c r="AY40" s="381"/>
      <c r="AZ40" s="381"/>
      <c r="BA40" s="381"/>
      <c r="BB40" s="381"/>
      <c r="BC40" s="381"/>
      <c r="BD40" s="381"/>
      <c r="BE40" s="381"/>
      <c r="BF40" s="381"/>
      <c r="BG40" s="381"/>
      <c r="BH40" s="381"/>
      <c r="BI40" s="381"/>
      <c r="BJ40" s="381"/>
      <c r="BK40" s="381"/>
      <c r="BL40" s="381"/>
      <c r="BM40" s="381"/>
      <c r="BN40" s="381"/>
      <c r="BO40" s="381"/>
    </row>
    <row r="41" spans="1:67" s="379" customFormat="1" ht="12" customHeight="1">
      <c r="A41" s="451" t="s">
        <v>1073</v>
      </c>
      <c r="B41" s="428">
        <v>10.4</v>
      </c>
      <c r="C41" s="401" t="s">
        <v>1059</v>
      </c>
      <c r="D41" s="410"/>
      <c r="E41" s="404">
        <v>0</v>
      </c>
      <c r="F41" s="404">
        <v>0</v>
      </c>
      <c r="G41" s="404">
        <v>0</v>
      </c>
      <c r="H41" s="404">
        <v>0</v>
      </c>
      <c r="I41" s="404">
        <v>0</v>
      </c>
      <c r="J41" s="403">
        <v>0</v>
      </c>
      <c r="K41" s="403">
        <v>0</v>
      </c>
      <c r="L41" s="403">
        <v>0</v>
      </c>
      <c r="M41" s="403">
        <v>0</v>
      </c>
      <c r="N41" s="405">
        <v>0</v>
      </c>
      <c r="O41" s="412"/>
      <c r="P41" s="412"/>
      <c r="Q41" s="405"/>
      <c r="R41" s="402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 s="406"/>
      <c r="AT41" s="381"/>
      <c r="AU41" s="381"/>
      <c r="AV41" s="381"/>
      <c r="AW41" s="381"/>
      <c r="AX41" s="381"/>
      <c r="AY41" s="381"/>
      <c r="AZ41" s="381"/>
      <c r="BA41" s="381"/>
      <c r="BB41" s="381"/>
      <c r="BC41" s="381"/>
      <c r="BD41" s="381"/>
      <c r="BE41" s="381"/>
      <c r="BF41" s="381"/>
      <c r="BG41" s="381"/>
      <c r="BH41" s="381"/>
      <c r="BI41" s="381"/>
      <c r="BJ41" s="381"/>
      <c r="BK41" s="381"/>
      <c r="BL41" s="381"/>
      <c r="BM41" s="381"/>
      <c r="BN41" s="381"/>
      <c r="BO41" s="381"/>
    </row>
    <row r="42" spans="1:67" s="379" customFormat="1" ht="12" customHeight="1">
      <c r="A42" s="451" t="s">
        <v>1074</v>
      </c>
      <c r="B42" s="410" t="s">
        <v>261</v>
      </c>
      <c r="C42" s="409" t="s">
        <v>1061</v>
      </c>
      <c r="D42" s="410" t="s">
        <v>261</v>
      </c>
      <c r="E42" s="404">
        <v>0.41443268</v>
      </c>
      <c r="F42" s="404">
        <v>0</v>
      </c>
      <c r="G42" s="412">
        <v>0.41443268</v>
      </c>
      <c r="H42" s="404">
        <v>0</v>
      </c>
      <c r="I42" s="404">
        <v>0.82886536</v>
      </c>
      <c r="J42" s="412">
        <v>0.41443268</v>
      </c>
      <c r="K42" s="412">
        <v>0</v>
      </c>
      <c r="L42" s="412">
        <v>0.41443268</v>
      </c>
      <c r="M42" s="412">
        <v>0</v>
      </c>
      <c r="N42" s="411">
        <v>0.82886536</v>
      </c>
      <c r="O42" s="404">
        <v>0.87</v>
      </c>
      <c r="P42" s="404">
        <v>0.87</v>
      </c>
      <c r="Q42" s="404">
        <v>0.87</v>
      </c>
      <c r="R42" s="411">
        <v>0.866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 s="406"/>
      <c r="AT42" s="381"/>
      <c r="AU42" s="381"/>
      <c r="AV42" s="381"/>
      <c r="AW42" s="381"/>
      <c r="AX42" s="381"/>
      <c r="AY42" s="381"/>
      <c r="AZ42" s="381"/>
      <c r="BA42" s="381"/>
      <c r="BB42" s="381"/>
      <c r="BC42" s="381"/>
      <c r="BD42" s="381"/>
      <c r="BE42" s="381"/>
      <c r="BF42" s="381"/>
      <c r="BG42" s="381"/>
      <c r="BH42" s="381"/>
      <c r="BI42" s="381"/>
      <c r="BJ42" s="381"/>
      <c r="BK42" s="381"/>
      <c r="BL42" s="381"/>
      <c r="BM42" s="381"/>
      <c r="BN42" s="381"/>
      <c r="BO42" s="381"/>
    </row>
    <row r="43" spans="1:67" s="379" customFormat="1" ht="12" customHeight="1">
      <c r="A43" s="450"/>
      <c r="B43" s="449"/>
      <c r="C43" s="414" t="s">
        <v>1062</v>
      </c>
      <c r="D43" s="395"/>
      <c r="E43" s="416">
        <v>0.31650137</v>
      </c>
      <c r="F43" s="416">
        <v>0</v>
      </c>
      <c r="G43" s="419">
        <v>0.28934766</v>
      </c>
      <c r="H43" s="416">
        <v>0</v>
      </c>
      <c r="I43" s="416">
        <v>0.60584903</v>
      </c>
      <c r="J43" s="416">
        <v>0.29474107</v>
      </c>
      <c r="K43" s="416">
        <v>0</v>
      </c>
      <c r="L43" s="416">
        <v>0.24114036</v>
      </c>
      <c r="M43" s="416">
        <v>0</v>
      </c>
      <c r="N43" s="415">
        <v>0.53588143</v>
      </c>
      <c r="O43" s="419">
        <v>0.44427567</v>
      </c>
      <c r="P43" s="419">
        <v>0.39462501</v>
      </c>
      <c r="Q43" s="420">
        <v>0.34371916</v>
      </c>
      <c r="R43" s="415">
        <v>0.29358037000000003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 s="406"/>
      <c r="AT43" s="381"/>
      <c r="AU43" s="381"/>
      <c r="AV43" s="381"/>
      <c r="AW43" s="381"/>
      <c r="AX43" s="381"/>
      <c r="AY43" s="381"/>
      <c r="AZ43" s="381"/>
      <c r="BA43" s="381"/>
      <c r="BB43" s="381"/>
      <c r="BC43" s="381"/>
      <c r="BD43" s="381"/>
      <c r="BE43" s="381"/>
      <c r="BF43" s="381"/>
      <c r="BG43" s="381"/>
      <c r="BH43" s="381"/>
      <c r="BI43" s="381"/>
      <c r="BJ43" s="381"/>
      <c r="BK43" s="381"/>
      <c r="BL43" s="381"/>
      <c r="BM43" s="381"/>
      <c r="BN43" s="381"/>
      <c r="BO43" s="381"/>
    </row>
    <row r="44" spans="1:67" s="379" customFormat="1" ht="12" customHeight="1">
      <c r="A44" s="451" t="s">
        <v>1071</v>
      </c>
      <c r="B44" s="426">
        <v>3183.75</v>
      </c>
      <c r="C44" s="401" t="s">
        <v>1059</v>
      </c>
      <c r="D44" s="410"/>
      <c r="E44" s="405">
        <v>0</v>
      </c>
      <c r="F44" s="405">
        <v>0</v>
      </c>
      <c r="G44" s="405">
        <v>0</v>
      </c>
      <c r="H44" s="405">
        <v>0</v>
      </c>
      <c r="I44" s="404">
        <v>0</v>
      </c>
      <c r="J44" s="403">
        <v>0</v>
      </c>
      <c r="K44" s="403">
        <v>93.76712665</v>
      </c>
      <c r="L44" s="403">
        <v>25.1021915</v>
      </c>
      <c r="M44" s="403">
        <v>9.976925240000002</v>
      </c>
      <c r="N44" s="405">
        <v>128.84624339</v>
      </c>
      <c r="O44" s="412">
        <v>166.53156</v>
      </c>
      <c r="P44" s="412"/>
      <c r="Q44" s="405"/>
      <c r="R44" s="402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 s="406"/>
      <c r="AT44" s="381"/>
      <c r="AU44" s="381"/>
      <c r="AV44" s="381"/>
      <c r="AW44" s="381"/>
      <c r="AX44" s="381"/>
      <c r="AY44" s="381"/>
      <c r="AZ44" s="381"/>
      <c r="BA44" s="381"/>
      <c r="BB44" s="381"/>
      <c r="BC44" s="381"/>
      <c r="BD44" s="381"/>
      <c r="BE44" s="381"/>
      <c r="BF44" s="381"/>
      <c r="BG44" s="381"/>
      <c r="BH44" s="381"/>
      <c r="BI44" s="381"/>
      <c r="BJ44" s="381"/>
      <c r="BK44" s="381"/>
      <c r="BL44" s="381"/>
      <c r="BM44" s="381"/>
      <c r="BN44" s="381"/>
      <c r="BO44" s="381"/>
    </row>
    <row r="45" spans="1:67" s="379" customFormat="1" ht="12" customHeight="1">
      <c r="A45" s="451" t="s">
        <v>1075</v>
      </c>
      <c r="B45" s="410" t="s">
        <v>453</v>
      </c>
      <c r="C45" s="409" t="s">
        <v>1061</v>
      </c>
      <c r="D45" s="410" t="s">
        <v>453</v>
      </c>
      <c r="E45" s="405">
        <v>46.01</v>
      </c>
      <c r="F45" s="405">
        <v>0</v>
      </c>
      <c r="G45" s="405">
        <v>46.01</v>
      </c>
      <c r="H45" s="405">
        <v>0</v>
      </c>
      <c r="I45" s="412">
        <v>92.02</v>
      </c>
      <c r="J45" s="412">
        <v>46.01</v>
      </c>
      <c r="K45" s="412">
        <v>104.0025</v>
      </c>
      <c r="L45" s="412">
        <v>46.01</v>
      </c>
      <c r="M45" s="412">
        <v>104.0025</v>
      </c>
      <c r="N45" s="405">
        <v>300.025</v>
      </c>
      <c r="O45" s="404">
        <v>299.981</v>
      </c>
      <c r="P45" s="404">
        <v>299.981</v>
      </c>
      <c r="Q45" s="404">
        <v>299.981</v>
      </c>
      <c r="R45" s="405">
        <v>299.981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 s="406"/>
      <c r="AT45" s="381"/>
      <c r="AU45" s="381"/>
      <c r="AV45" s="381"/>
      <c r="AW45" s="381"/>
      <c r="AX45" s="381"/>
      <c r="AY45" s="381"/>
      <c r="AZ45" s="381"/>
      <c r="BA45" s="381"/>
      <c r="BB45" s="381"/>
      <c r="BC45" s="381"/>
      <c r="BD45" s="381"/>
      <c r="BE45" s="381"/>
      <c r="BF45" s="381"/>
      <c r="BG45" s="381"/>
      <c r="BH45" s="381"/>
      <c r="BI45" s="381"/>
      <c r="BJ45" s="381"/>
      <c r="BK45" s="381"/>
      <c r="BL45" s="381"/>
      <c r="BM45" s="381"/>
      <c r="BN45" s="381"/>
      <c r="BO45" s="381"/>
    </row>
    <row r="46" spans="1:67" s="379" customFormat="1" ht="12" customHeight="1">
      <c r="A46" s="450"/>
      <c r="B46" s="454"/>
      <c r="C46" s="414" t="s">
        <v>1062</v>
      </c>
      <c r="D46" s="395"/>
      <c r="E46" s="415">
        <v>49.370419</v>
      </c>
      <c r="F46" s="415">
        <v>0</v>
      </c>
      <c r="G46" s="415">
        <v>48.910281698</v>
      </c>
      <c r="H46" s="415">
        <v>0</v>
      </c>
      <c r="I46" s="416">
        <v>98.280700698</v>
      </c>
      <c r="J46" s="416">
        <v>48.459485</v>
      </c>
      <c r="K46" s="416">
        <v>32.02862925</v>
      </c>
      <c r="L46" s="416">
        <v>15.25536466</v>
      </c>
      <c r="M46" s="416">
        <v>29.84166018</v>
      </c>
      <c r="N46" s="415">
        <v>125.58513909</v>
      </c>
      <c r="O46" s="419">
        <v>91.35180173287674</v>
      </c>
      <c r="P46" s="419">
        <v>80.91230378767123</v>
      </c>
      <c r="Q46" s="420">
        <v>70.47280584246576</v>
      </c>
      <c r="R46" s="415">
        <v>60.03330789726028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 s="406"/>
      <c r="AT46" s="381"/>
      <c r="AU46" s="381"/>
      <c r="AV46" s="381"/>
      <c r="AW46" s="381"/>
      <c r="AX46" s="381"/>
      <c r="AY46" s="381"/>
      <c r="AZ46" s="381"/>
      <c r="BA46" s="381"/>
      <c r="BB46" s="381"/>
      <c r="BC46" s="381"/>
      <c r="BD46" s="381"/>
      <c r="BE46" s="381"/>
      <c r="BF46" s="381"/>
      <c r="BG46" s="381"/>
      <c r="BH46" s="381"/>
      <c r="BI46" s="381"/>
      <c r="BJ46" s="381"/>
      <c r="BK46" s="381"/>
      <c r="BL46" s="381"/>
      <c r="BM46" s="381"/>
      <c r="BN46" s="381"/>
      <c r="BO46" s="381"/>
    </row>
    <row r="47" spans="1:67" s="379" customFormat="1" ht="12" customHeight="1">
      <c r="A47" s="455"/>
      <c r="B47" s="456"/>
      <c r="C47" s="401" t="s">
        <v>1059</v>
      </c>
      <c r="D47" s="410"/>
      <c r="E47" s="457">
        <v>4.26077417</v>
      </c>
      <c r="F47" s="457">
        <v>0.91635779</v>
      </c>
      <c r="G47" s="457">
        <v>0.45541231</v>
      </c>
      <c r="H47" s="405">
        <v>2.46830237</v>
      </c>
      <c r="I47" s="405">
        <v>8.100846639999999</v>
      </c>
      <c r="J47" s="403">
        <v>0</v>
      </c>
      <c r="K47" s="403">
        <v>0</v>
      </c>
      <c r="L47" s="403">
        <v>0</v>
      </c>
      <c r="M47" s="403">
        <v>0</v>
      </c>
      <c r="N47" s="402">
        <v>0</v>
      </c>
      <c r="O47" s="412"/>
      <c r="P47" s="412"/>
      <c r="Q47" s="402"/>
      <c r="R47" s="402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 s="406"/>
      <c r="AT47" s="381"/>
      <c r="AU47" s="381"/>
      <c r="AV47" s="381"/>
      <c r="AW47" s="381"/>
      <c r="AX47" s="381"/>
      <c r="AY47" s="381"/>
      <c r="AZ47" s="381"/>
      <c r="BA47" s="381"/>
      <c r="BB47" s="381"/>
      <c r="BC47" s="381"/>
      <c r="BD47" s="381"/>
      <c r="BE47" s="381"/>
      <c r="BF47" s="381"/>
      <c r="BG47" s="381"/>
      <c r="BH47" s="381"/>
      <c r="BI47" s="381"/>
      <c r="BJ47" s="381"/>
      <c r="BK47" s="381"/>
      <c r="BL47" s="381"/>
      <c r="BM47" s="381"/>
      <c r="BN47" s="381"/>
      <c r="BO47" s="381"/>
    </row>
    <row r="48" spans="1:67" s="379" customFormat="1" ht="12" customHeight="1">
      <c r="A48" s="455"/>
      <c r="B48" s="458"/>
      <c r="C48" s="409" t="s">
        <v>1061</v>
      </c>
      <c r="D48" s="410" t="s">
        <v>261</v>
      </c>
      <c r="E48" s="457">
        <v>0</v>
      </c>
      <c r="F48" s="457">
        <v>0</v>
      </c>
      <c r="G48" s="457">
        <v>0</v>
      </c>
      <c r="H48" s="405">
        <v>0</v>
      </c>
      <c r="I48" s="412">
        <v>0</v>
      </c>
      <c r="J48" s="412">
        <v>0.415</v>
      </c>
      <c r="K48" s="412">
        <v>0.83333333</v>
      </c>
      <c r="L48" s="412">
        <v>0.415</v>
      </c>
      <c r="M48" s="412">
        <v>0.83333333</v>
      </c>
      <c r="N48" s="411">
        <v>2.49666666</v>
      </c>
      <c r="O48" s="404">
        <v>2.5</v>
      </c>
      <c r="P48" s="404">
        <v>2.5</v>
      </c>
      <c r="Q48" s="405">
        <v>2.5</v>
      </c>
      <c r="R48" s="411">
        <v>2.5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 s="406"/>
      <c r="AT48" s="381"/>
      <c r="AU48" s="381"/>
      <c r="AV48" s="381"/>
      <c r="AW48" s="381"/>
      <c r="AX48" s="381"/>
      <c r="AY48" s="381"/>
      <c r="AZ48" s="381"/>
      <c r="BA48" s="381"/>
      <c r="BB48" s="381"/>
      <c r="BC48" s="381"/>
      <c r="BD48" s="381"/>
      <c r="BE48" s="381"/>
      <c r="BF48" s="381"/>
      <c r="BG48" s="381"/>
      <c r="BH48" s="381"/>
      <c r="BI48" s="381"/>
      <c r="BJ48" s="381"/>
      <c r="BK48" s="381"/>
      <c r="BL48" s="381"/>
      <c r="BM48" s="381"/>
      <c r="BN48" s="381"/>
      <c r="BO48" s="381"/>
    </row>
    <row r="49" spans="1:67" s="379" customFormat="1" ht="12" customHeight="1">
      <c r="A49" s="451" t="s">
        <v>440</v>
      </c>
      <c r="B49" s="426">
        <v>35</v>
      </c>
      <c r="C49" s="414" t="s">
        <v>1062</v>
      </c>
      <c r="D49" s="395"/>
      <c r="E49" s="459">
        <v>0.15602414</v>
      </c>
      <c r="F49" s="459">
        <v>0.52270735</v>
      </c>
      <c r="G49" s="459">
        <v>0.18338246</v>
      </c>
      <c r="H49" s="415">
        <v>0.55244834</v>
      </c>
      <c r="I49" s="416">
        <v>1.41456229</v>
      </c>
      <c r="J49" s="416">
        <v>0.27186574</v>
      </c>
      <c r="K49" s="416">
        <v>0.63514718</v>
      </c>
      <c r="L49" s="416">
        <v>0.28347638</v>
      </c>
      <c r="M49" s="416">
        <v>0.60461928</v>
      </c>
      <c r="N49" s="415">
        <v>1.79510858</v>
      </c>
      <c r="O49" s="419">
        <v>1.6618906299999998</v>
      </c>
      <c r="P49" s="419">
        <v>1.5077630299999998</v>
      </c>
      <c r="Q49" s="419">
        <v>1.3533669899999998</v>
      </c>
      <c r="R49" s="415">
        <v>1.20025628</v>
      </c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 s="406"/>
      <c r="AT49" s="381"/>
      <c r="AU49" s="381"/>
      <c r="AV49" s="381"/>
      <c r="AW49" s="381"/>
      <c r="AX49" s="381"/>
      <c r="AY49" s="381"/>
      <c r="AZ49" s="381"/>
      <c r="BA49" s="381"/>
      <c r="BB49" s="381"/>
      <c r="BC49" s="381"/>
      <c r="BD49" s="381"/>
      <c r="BE49" s="381"/>
      <c r="BF49" s="381"/>
      <c r="BG49" s="381"/>
      <c r="BH49" s="381"/>
      <c r="BI49" s="381"/>
      <c r="BJ49" s="381"/>
      <c r="BK49" s="381"/>
      <c r="BL49" s="381"/>
      <c r="BM49" s="381"/>
      <c r="BN49" s="381"/>
      <c r="BO49" s="381"/>
    </row>
    <row r="50" spans="1:67" s="379" customFormat="1" ht="12" customHeight="1">
      <c r="A50" s="451" t="s">
        <v>1076</v>
      </c>
      <c r="B50" s="426" t="s">
        <v>261</v>
      </c>
      <c r="C50" s="401" t="s">
        <v>1059</v>
      </c>
      <c r="D50" s="410"/>
      <c r="E50" s="405">
        <v>0</v>
      </c>
      <c r="F50" s="405">
        <v>0</v>
      </c>
      <c r="G50" s="405">
        <v>0</v>
      </c>
      <c r="H50" s="405">
        <v>0</v>
      </c>
      <c r="I50" s="405">
        <v>0</v>
      </c>
      <c r="J50" s="404">
        <v>0</v>
      </c>
      <c r="K50" s="404">
        <v>0</v>
      </c>
      <c r="L50" s="404">
        <v>0</v>
      </c>
      <c r="M50" s="404">
        <v>0</v>
      </c>
      <c r="N50" s="402">
        <v>0</v>
      </c>
      <c r="O50" s="412"/>
      <c r="P50" s="412"/>
      <c r="Q50" s="405"/>
      <c r="R50" s="402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 s="406"/>
      <c r="AT50" s="381"/>
      <c r="AU50" s="381"/>
      <c r="AV50" s="381"/>
      <c r="AW50" s="381"/>
      <c r="AX50" s="381"/>
      <c r="AY50" s="381"/>
      <c r="AZ50" s="381"/>
      <c r="BA50" s="381"/>
      <c r="BB50" s="381"/>
      <c r="BC50" s="381"/>
      <c r="BD50" s="381"/>
      <c r="BE50" s="381"/>
      <c r="BF50" s="381"/>
      <c r="BG50" s="381"/>
      <c r="BH50" s="381"/>
      <c r="BI50" s="381"/>
      <c r="BJ50" s="381"/>
      <c r="BK50" s="381"/>
      <c r="BL50" s="381"/>
      <c r="BM50" s="381"/>
      <c r="BN50" s="381"/>
      <c r="BO50" s="381"/>
    </row>
    <row r="51" spans="1:67" s="379" customFormat="1" ht="12" customHeight="1">
      <c r="A51" s="460"/>
      <c r="B51" s="426"/>
      <c r="C51" s="409" t="s">
        <v>1061</v>
      </c>
      <c r="D51" s="410" t="s">
        <v>252</v>
      </c>
      <c r="E51" s="405">
        <v>0</v>
      </c>
      <c r="F51" s="405">
        <v>0</v>
      </c>
      <c r="G51" s="405">
        <v>0</v>
      </c>
      <c r="H51" s="405">
        <v>0</v>
      </c>
      <c r="I51" s="412">
        <v>0</v>
      </c>
      <c r="J51" s="412">
        <v>0.18150862</v>
      </c>
      <c r="K51" s="412">
        <v>0</v>
      </c>
      <c r="L51" s="412">
        <v>0.18150862</v>
      </c>
      <c r="M51" s="412">
        <v>0</v>
      </c>
      <c r="N51" s="411">
        <v>0.36301724</v>
      </c>
      <c r="O51" s="404">
        <v>0.3619946518869227</v>
      </c>
      <c r="P51" s="404">
        <v>0.3619946518869227</v>
      </c>
      <c r="Q51" s="404">
        <v>0.3619946518869227</v>
      </c>
      <c r="R51" s="411">
        <v>0.3630172356493151</v>
      </c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 s="406"/>
      <c r="AT51" s="381"/>
      <c r="AU51" s="381"/>
      <c r="AV51" s="381"/>
      <c r="AW51" s="381"/>
      <c r="AX51" s="381"/>
      <c r="AY51" s="381"/>
      <c r="AZ51" s="381"/>
      <c r="BA51" s="381"/>
      <c r="BB51" s="381"/>
      <c r="BC51" s="381"/>
      <c r="BD51" s="381"/>
      <c r="BE51" s="381"/>
      <c r="BF51" s="381"/>
      <c r="BG51" s="381"/>
      <c r="BH51" s="381"/>
      <c r="BI51" s="381"/>
      <c r="BJ51" s="381"/>
      <c r="BK51" s="381"/>
      <c r="BL51" s="381"/>
      <c r="BM51" s="381"/>
      <c r="BN51" s="381"/>
      <c r="BO51" s="381"/>
    </row>
    <row r="52" spans="1:67" s="379" customFormat="1" ht="12" customHeight="1">
      <c r="A52" s="450"/>
      <c r="B52" s="454"/>
      <c r="C52" s="414" t="s">
        <v>1062</v>
      </c>
      <c r="D52" s="395"/>
      <c r="E52" s="415">
        <v>0.07642591124995526</v>
      </c>
      <c r="F52" s="415">
        <v>0</v>
      </c>
      <c r="G52" s="415">
        <v>0.07037179</v>
      </c>
      <c r="H52" s="415">
        <v>0</v>
      </c>
      <c r="I52" s="416">
        <v>0.14679770124995528</v>
      </c>
      <c r="J52" s="461">
        <v>0.06576529</v>
      </c>
      <c r="K52" s="461">
        <v>0</v>
      </c>
      <c r="L52" s="461">
        <v>0.07853038</v>
      </c>
      <c r="M52" s="461">
        <v>0</v>
      </c>
      <c r="N52" s="415">
        <v>0.14429567</v>
      </c>
      <c r="O52" s="419">
        <v>0.14722400000000002</v>
      </c>
      <c r="P52" s="419">
        <v>0.13349539</v>
      </c>
      <c r="Q52" s="419">
        <v>0.11976679000000001</v>
      </c>
      <c r="R52" s="415">
        <v>0.10631921</v>
      </c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 s="406"/>
      <c r="AT52" s="381"/>
      <c r="AU52" s="381"/>
      <c r="AV52" s="381"/>
      <c r="AW52" s="381"/>
      <c r="AX52" s="381"/>
      <c r="AY52" s="381"/>
      <c r="AZ52" s="381"/>
      <c r="BA52" s="381"/>
      <c r="BB52" s="381"/>
      <c r="BC52" s="381"/>
      <c r="BD52" s="381"/>
      <c r="BE52" s="381"/>
      <c r="BF52" s="381"/>
      <c r="BG52" s="381"/>
      <c r="BH52" s="381"/>
      <c r="BI52" s="381"/>
      <c r="BJ52" s="381"/>
      <c r="BK52" s="381"/>
      <c r="BL52" s="381"/>
      <c r="BM52" s="381"/>
      <c r="BN52" s="381"/>
      <c r="BO52" s="381"/>
    </row>
    <row r="53" spans="1:67" s="379" customFormat="1" ht="12" customHeight="1">
      <c r="A53" s="451" t="s">
        <v>440</v>
      </c>
      <c r="B53" s="426">
        <v>25</v>
      </c>
      <c r="C53" s="401" t="s">
        <v>1059</v>
      </c>
      <c r="D53" s="410"/>
      <c r="E53" s="405">
        <v>0</v>
      </c>
      <c r="F53" s="405">
        <v>0</v>
      </c>
      <c r="G53" s="405">
        <v>0</v>
      </c>
      <c r="H53" s="405">
        <v>0</v>
      </c>
      <c r="I53" s="404">
        <v>0</v>
      </c>
      <c r="J53" s="403">
        <v>0</v>
      </c>
      <c r="K53" s="403">
        <v>0</v>
      </c>
      <c r="L53" s="403">
        <v>0</v>
      </c>
      <c r="M53" s="403">
        <v>0</v>
      </c>
      <c r="N53" s="402">
        <v>0</v>
      </c>
      <c r="O53" s="412"/>
      <c r="P53" s="412"/>
      <c r="Q53" s="405"/>
      <c r="R53" s="405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 s="406"/>
      <c r="AT53" s="381"/>
      <c r="AU53" s="381"/>
      <c r="AV53" s="381"/>
      <c r="AW53" s="381"/>
      <c r="AX53" s="381"/>
      <c r="AY53" s="381"/>
      <c r="AZ53" s="381"/>
      <c r="BA53" s="381"/>
      <c r="BB53" s="381"/>
      <c r="BC53" s="381"/>
      <c r="BD53" s="381"/>
      <c r="BE53" s="381"/>
      <c r="BF53" s="381"/>
      <c r="BG53" s="381"/>
      <c r="BH53" s="381"/>
      <c r="BI53" s="381"/>
      <c r="BJ53" s="381"/>
      <c r="BK53" s="381"/>
      <c r="BL53" s="381"/>
      <c r="BM53" s="381"/>
      <c r="BN53" s="381"/>
      <c r="BO53" s="381"/>
    </row>
    <row r="54" spans="1:67" s="379" customFormat="1" ht="12" customHeight="1">
      <c r="A54" s="451" t="s">
        <v>1077</v>
      </c>
      <c r="B54" s="426" t="s">
        <v>261</v>
      </c>
      <c r="C54" s="409" t="s">
        <v>1061</v>
      </c>
      <c r="D54" s="410" t="s">
        <v>261</v>
      </c>
      <c r="E54" s="405">
        <v>0.58965621</v>
      </c>
      <c r="F54" s="405">
        <v>0</v>
      </c>
      <c r="G54" s="405">
        <v>0.57008432</v>
      </c>
      <c r="H54" s="405">
        <v>0</v>
      </c>
      <c r="I54" s="412">
        <v>1.15974053</v>
      </c>
      <c r="J54" s="412">
        <v>0.62251456</v>
      </c>
      <c r="K54" s="412">
        <v>0</v>
      </c>
      <c r="L54" s="412">
        <v>0.63826899</v>
      </c>
      <c r="M54" s="412">
        <v>0</v>
      </c>
      <c r="N54" s="411">
        <v>1.2607835500000002</v>
      </c>
      <c r="O54" s="404">
        <v>1.44</v>
      </c>
      <c r="P54" s="404">
        <v>1.545</v>
      </c>
      <c r="Q54" s="405">
        <v>1.66</v>
      </c>
      <c r="R54" s="411">
        <v>1.785</v>
      </c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 s="406"/>
      <c r="AT54" s="381"/>
      <c r="AU54" s="381"/>
      <c r="AV54" s="381"/>
      <c r="AW54" s="381"/>
      <c r="AX54" s="381"/>
      <c r="AY54" s="381"/>
      <c r="AZ54" s="381"/>
      <c r="BA54" s="381"/>
      <c r="BB54" s="381"/>
      <c r="BC54" s="381"/>
      <c r="BD54" s="381"/>
      <c r="BE54" s="381"/>
      <c r="BF54" s="381"/>
      <c r="BG54" s="381"/>
      <c r="BH54" s="381"/>
      <c r="BI54" s="381"/>
      <c r="BJ54" s="381"/>
      <c r="BK54" s="381"/>
      <c r="BL54" s="381"/>
      <c r="BM54" s="381"/>
      <c r="BN54" s="381"/>
      <c r="BO54" s="381"/>
    </row>
    <row r="55" spans="1:67" s="379" customFormat="1" ht="12" customHeight="1">
      <c r="A55" s="450"/>
      <c r="B55" s="454"/>
      <c r="C55" s="414" t="s">
        <v>1062</v>
      </c>
      <c r="D55" s="395"/>
      <c r="E55" s="415">
        <v>0.71792741</v>
      </c>
      <c r="F55" s="415">
        <v>0</v>
      </c>
      <c r="G55" s="415">
        <v>0.60324361</v>
      </c>
      <c r="H55" s="415">
        <v>0</v>
      </c>
      <c r="I55" s="416">
        <v>1.32117102</v>
      </c>
      <c r="J55" s="416">
        <v>0.60788983</v>
      </c>
      <c r="K55" s="416">
        <v>0</v>
      </c>
      <c r="L55" s="416">
        <v>0.65048527</v>
      </c>
      <c r="M55" s="416">
        <v>0</v>
      </c>
      <c r="N55" s="415">
        <v>1.2583750999999999</v>
      </c>
      <c r="O55" s="415">
        <v>1.23317937</v>
      </c>
      <c r="P55" s="415">
        <v>1.15016285</v>
      </c>
      <c r="Q55" s="415">
        <v>1.05967122</v>
      </c>
      <c r="R55" s="415">
        <v>0.9633891400000001</v>
      </c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 s="406"/>
      <c r="AT55" s="381"/>
      <c r="AU55" s="381"/>
      <c r="AV55" s="381"/>
      <c r="AW55" s="381"/>
      <c r="AX55" s="381"/>
      <c r="AY55" s="381"/>
      <c r="AZ55" s="381"/>
      <c r="BA55" s="381"/>
      <c r="BB55" s="381"/>
      <c r="BC55" s="381"/>
      <c r="BD55" s="381"/>
      <c r="BE55" s="381"/>
      <c r="BF55" s="381"/>
      <c r="BG55" s="381"/>
      <c r="BH55" s="381"/>
      <c r="BI55" s="381"/>
      <c r="BJ55" s="381"/>
      <c r="BK55" s="381"/>
      <c r="BL55" s="381"/>
      <c r="BM55" s="381"/>
      <c r="BN55" s="381"/>
      <c r="BO55" s="381"/>
    </row>
    <row r="56" spans="1:67" s="379" customFormat="1" ht="12" customHeight="1">
      <c r="A56" s="448"/>
      <c r="B56" s="426">
        <v>4</v>
      </c>
      <c r="C56" s="401" t="s">
        <v>1059</v>
      </c>
      <c r="D56" s="410"/>
      <c r="E56" s="405">
        <v>0</v>
      </c>
      <c r="F56" s="405">
        <v>0</v>
      </c>
      <c r="G56" s="405">
        <v>0.25908818</v>
      </c>
      <c r="H56" s="405">
        <v>0</v>
      </c>
      <c r="I56" s="404">
        <v>0.25908818</v>
      </c>
      <c r="J56" s="404">
        <v>0</v>
      </c>
      <c r="K56" s="404">
        <v>0</v>
      </c>
      <c r="L56" s="404">
        <v>0</v>
      </c>
      <c r="M56" s="404">
        <v>0</v>
      </c>
      <c r="N56" s="402">
        <v>0</v>
      </c>
      <c r="O56" s="412"/>
      <c r="P56" s="412"/>
      <c r="Q56" s="405"/>
      <c r="R56" s="405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 s="406"/>
      <c r="AT56" s="381"/>
      <c r="AU56" s="381"/>
      <c r="AV56" s="381"/>
      <c r="AW56" s="381"/>
      <c r="AX56" s="381"/>
      <c r="AY56" s="381"/>
      <c r="AZ56" s="381"/>
      <c r="BA56" s="381"/>
      <c r="BB56" s="381"/>
      <c r="BC56" s="381"/>
      <c r="BD56" s="381"/>
      <c r="BE56" s="381"/>
      <c r="BF56" s="381"/>
      <c r="BG56" s="381"/>
      <c r="BH56" s="381"/>
      <c r="BI56" s="381"/>
      <c r="BJ56" s="381"/>
      <c r="BK56" s="381"/>
      <c r="BL56" s="381"/>
      <c r="BM56" s="381"/>
      <c r="BN56" s="381"/>
      <c r="BO56" s="381"/>
    </row>
    <row r="57" spans="1:67" s="379" customFormat="1" ht="12" customHeight="1">
      <c r="A57" s="448" t="s">
        <v>1078</v>
      </c>
      <c r="B57" s="426" t="s">
        <v>261</v>
      </c>
      <c r="C57" s="409" t="s">
        <v>1061</v>
      </c>
      <c r="D57" s="410" t="s">
        <v>261</v>
      </c>
      <c r="E57" s="405">
        <v>0</v>
      </c>
      <c r="F57" s="405">
        <v>0</v>
      </c>
      <c r="G57" s="405">
        <v>0</v>
      </c>
      <c r="H57" s="405">
        <v>0</v>
      </c>
      <c r="I57" s="412">
        <v>0</v>
      </c>
      <c r="J57" s="412">
        <v>0</v>
      </c>
      <c r="K57" s="412">
        <v>0</v>
      </c>
      <c r="L57" s="412">
        <v>0.15384615</v>
      </c>
      <c r="M57" s="412">
        <v>0</v>
      </c>
      <c r="N57" s="411">
        <v>0.15384615</v>
      </c>
      <c r="O57" s="404">
        <v>0.33649999999999997</v>
      </c>
      <c r="P57" s="404">
        <v>0.33649999999999997</v>
      </c>
      <c r="Q57" s="404">
        <v>0.33649999999999997</v>
      </c>
      <c r="R57" s="405">
        <v>0.33649999999999997</v>
      </c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 s="406"/>
      <c r="AT57" s="381"/>
      <c r="AU57" s="381"/>
      <c r="AV57" s="381"/>
      <c r="AW57" s="381"/>
      <c r="AX57" s="381"/>
      <c r="AY57" s="381"/>
      <c r="AZ57" s="381"/>
      <c r="BA57" s="381"/>
      <c r="BB57" s="381"/>
      <c r="BC57" s="381"/>
      <c r="BD57" s="381"/>
      <c r="BE57" s="381"/>
      <c r="BF57" s="381"/>
      <c r="BG57" s="381"/>
      <c r="BH57" s="381"/>
      <c r="BI57" s="381"/>
      <c r="BJ57" s="381"/>
      <c r="BK57" s="381"/>
      <c r="BL57" s="381"/>
      <c r="BM57" s="381"/>
      <c r="BN57" s="381"/>
      <c r="BO57" s="381"/>
    </row>
    <row r="58" spans="1:67" s="379" customFormat="1" ht="12" customHeight="1">
      <c r="A58" s="450"/>
      <c r="B58" s="454"/>
      <c r="C58" s="414" t="s">
        <v>1062</v>
      </c>
      <c r="D58" s="395"/>
      <c r="E58" s="415">
        <v>0.1128123</v>
      </c>
      <c r="F58" s="415">
        <v>0</v>
      </c>
      <c r="G58" s="415">
        <v>0.11076732</v>
      </c>
      <c r="H58" s="415">
        <v>0</v>
      </c>
      <c r="I58" s="416">
        <v>0.22357962</v>
      </c>
      <c r="J58" s="461">
        <v>0.10937614999999999</v>
      </c>
      <c r="K58" s="461">
        <v>0</v>
      </c>
      <c r="L58" s="461">
        <v>0.1175407</v>
      </c>
      <c r="M58" s="461">
        <v>0</v>
      </c>
      <c r="N58" s="415">
        <v>0.22691685</v>
      </c>
      <c r="O58" s="419">
        <v>0.22166185</v>
      </c>
      <c r="P58" s="419">
        <v>0.2028003</v>
      </c>
      <c r="Q58" s="420">
        <v>0.18393876999999997</v>
      </c>
      <c r="R58" s="415">
        <v>0.16551645999999998</v>
      </c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 s="406"/>
      <c r="AT58" s="381"/>
      <c r="AU58" s="381"/>
      <c r="AV58" s="381"/>
      <c r="AW58" s="381"/>
      <c r="AX58" s="381"/>
      <c r="AY58" s="381"/>
      <c r="AZ58" s="381"/>
      <c r="BA58" s="381"/>
      <c r="BB58" s="381"/>
      <c r="BC58" s="381"/>
      <c r="BD58" s="381"/>
      <c r="BE58" s="381"/>
      <c r="BF58" s="381"/>
      <c r="BG58" s="381"/>
      <c r="BH58" s="381"/>
      <c r="BI58" s="381"/>
      <c r="BJ58" s="381"/>
      <c r="BK58" s="381"/>
      <c r="BL58" s="381"/>
      <c r="BM58" s="381"/>
      <c r="BN58" s="381"/>
      <c r="BO58" s="381"/>
    </row>
    <row r="59" spans="1:67" s="379" customFormat="1" ht="12" customHeight="1">
      <c r="A59" s="448"/>
      <c r="B59" s="426">
        <v>14</v>
      </c>
      <c r="C59" s="401" t="s">
        <v>1059</v>
      </c>
      <c r="D59" s="410"/>
      <c r="E59" s="405">
        <v>0.11952149</v>
      </c>
      <c r="F59" s="405">
        <v>0.35871606</v>
      </c>
      <c r="G59" s="405">
        <v>0.44215108999999997</v>
      </c>
      <c r="H59" s="405">
        <v>0.45456689</v>
      </c>
      <c r="I59" s="404">
        <v>1.37495553</v>
      </c>
      <c r="J59" s="403">
        <v>0</v>
      </c>
      <c r="K59" s="403">
        <v>0</v>
      </c>
      <c r="L59" s="403">
        <v>0</v>
      </c>
      <c r="M59" s="403">
        <v>0</v>
      </c>
      <c r="N59" s="402">
        <v>0</v>
      </c>
      <c r="O59" s="412"/>
      <c r="P59" s="412"/>
      <c r="Q59" s="405"/>
      <c r="R59" s="405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 s="406"/>
      <c r="AT59" s="381"/>
      <c r="AU59" s="381"/>
      <c r="AV59" s="381"/>
      <c r="AW59" s="381"/>
      <c r="AX59" s="381"/>
      <c r="AY59" s="381"/>
      <c r="AZ59" s="381"/>
      <c r="BA59" s="381"/>
      <c r="BB59" s="381"/>
      <c r="BC59" s="381"/>
      <c r="BD59" s="381"/>
      <c r="BE59" s="381"/>
      <c r="BF59" s="381"/>
      <c r="BG59" s="381"/>
      <c r="BH59" s="381"/>
      <c r="BI59" s="381"/>
      <c r="BJ59" s="381"/>
      <c r="BK59" s="381"/>
      <c r="BL59" s="381"/>
      <c r="BM59" s="381"/>
      <c r="BN59" s="381"/>
      <c r="BO59" s="381"/>
    </row>
    <row r="60" spans="1:67" s="379" customFormat="1" ht="12" customHeight="1">
      <c r="A60" s="448" t="s">
        <v>1079</v>
      </c>
      <c r="B60" s="426" t="s">
        <v>261</v>
      </c>
      <c r="C60" s="409" t="s">
        <v>1061</v>
      </c>
      <c r="D60" s="410" t="s">
        <v>261</v>
      </c>
      <c r="E60" s="411">
        <v>0</v>
      </c>
      <c r="F60" s="411">
        <v>0</v>
      </c>
      <c r="G60" s="411">
        <v>0</v>
      </c>
      <c r="H60" s="411">
        <v>0</v>
      </c>
      <c r="I60" s="412">
        <v>0</v>
      </c>
      <c r="J60" s="412">
        <v>0</v>
      </c>
      <c r="K60" s="412">
        <v>0</v>
      </c>
      <c r="L60" s="412">
        <v>0</v>
      </c>
      <c r="M60" s="412">
        <v>0.5812572</v>
      </c>
      <c r="N60" s="411">
        <v>0.5812572</v>
      </c>
      <c r="O60" s="404">
        <v>1.17</v>
      </c>
      <c r="P60" s="404">
        <v>1.17</v>
      </c>
      <c r="Q60" s="404">
        <v>1.17</v>
      </c>
      <c r="R60" s="405">
        <v>1.17</v>
      </c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 s="406"/>
      <c r="AT60" s="381"/>
      <c r="AU60" s="381"/>
      <c r="AV60" s="381"/>
      <c r="AW60" s="381"/>
      <c r="AX60" s="381"/>
      <c r="AY60" s="381"/>
      <c r="AZ60" s="381"/>
      <c r="BA60" s="381"/>
      <c r="BB60" s="381"/>
      <c r="BC60" s="381"/>
      <c r="BD60" s="381"/>
      <c r="BE60" s="381"/>
      <c r="BF60" s="381"/>
      <c r="BG60" s="381"/>
      <c r="BH60" s="381"/>
      <c r="BI60" s="381"/>
      <c r="BJ60" s="381"/>
      <c r="BK60" s="381"/>
      <c r="BL60" s="381"/>
      <c r="BM60" s="381"/>
      <c r="BN60" s="381"/>
      <c r="BO60" s="381"/>
    </row>
    <row r="61" spans="1:67" s="379" customFormat="1" ht="12" customHeight="1">
      <c r="A61" s="450"/>
      <c r="B61" s="454"/>
      <c r="C61" s="414" t="s">
        <v>1062</v>
      </c>
      <c r="D61" s="395"/>
      <c r="E61" s="420">
        <v>0</v>
      </c>
      <c r="F61" s="420">
        <v>0</v>
      </c>
      <c r="G61" s="420">
        <v>0</v>
      </c>
      <c r="H61" s="420">
        <v>0</v>
      </c>
      <c r="I61" s="416">
        <v>0</v>
      </c>
      <c r="J61" s="416">
        <v>0</v>
      </c>
      <c r="K61" s="416">
        <v>0.42446372</v>
      </c>
      <c r="L61" s="416">
        <v>0</v>
      </c>
      <c r="M61" s="416">
        <v>0.43627827</v>
      </c>
      <c r="N61" s="415">
        <v>0.86074199</v>
      </c>
      <c r="O61" s="462">
        <v>0.81279256</v>
      </c>
      <c r="P61" s="462">
        <v>0.74051508</v>
      </c>
      <c r="Q61" s="462">
        <v>0.6678579200000001</v>
      </c>
      <c r="R61" s="415">
        <v>0.59553096</v>
      </c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 s="406"/>
      <c r="AT61" s="381"/>
      <c r="AU61" s="381"/>
      <c r="AV61" s="381"/>
      <c r="AW61" s="381"/>
      <c r="AX61" s="381"/>
      <c r="AY61" s="381"/>
      <c r="AZ61" s="381"/>
      <c r="BA61" s="381"/>
      <c r="BB61" s="381"/>
      <c r="BC61" s="381"/>
      <c r="BD61" s="381"/>
      <c r="BE61" s="381"/>
      <c r="BF61" s="381"/>
      <c r="BG61" s="381"/>
      <c r="BH61" s="381"/>
      <c r="BI61" s="381"/>
      <c r="BJ61" s="381"/>
      <c r="BK61" s="381"/>
      <c r="BL61" s="381"/>
      <c r="BM61" s="381"/>
      <c r="BN61" s="381"/>
      <c r="BO61" s="381"/>
    </row>
    <row r="62" spans="1:67" s="379" customFormat="1" ht="12" customHeight="1">
      <c r="A62" s="451" t="s">
        <v>440</v>
      </c>
      <c r="B62" s="426">
        <v>27.3</v>
      </c>
      <c r="C62" s="401" t="s">
        <v>1059</v>
      </c>
      <c r="D62" s="410"/>
      <c r="E62" s="405">
        <v>1.0393226</v>
      </c>
      <c r="F62" s="405">
        <v>0.38135863</v>
      </c>
      <c r="G62" s="405">
        <v>0.36260159999999997</v>
      </c>
      <c r="H62" s="405">
        <v>1.099814821034483</v>
      </c>
      <c r="I62" s="404">
        <v>2.883097651034483</v>
      </c>
      <c r="J62" s="404">
        <v>1.06116878</v>
      </c>
      <c r="K62" s="404">
        <v>4.241466078238813</v>
      </c>
      <c r="L62" s="404">
        <v>2.27038283402861</v>
      </c>
      <c r="M62" s="404">
        <v>1.0016584097</v>
      </c>
      <c r="N62" s="402">
        <v>8.574676101967423</v>
      </c>
      <c r="O62" s="412"/>
      <c r="P62" s="412"/>
      <c r="Q62" s="405"/>
      <c r="R62" s="405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 s="406"/>
      <c r="AT62" s="381"/>
      <c r="AU62" s="381"/>
      <c r="AV62" s="381"/>
      <c r="AW62" s="381"/>
      <c r="AX62" s="381"/>
      <c r="AY62" s="381"/>
      <c r="AZ62" s="381"/>
      <c r="BA62" s="381"/>
      <c r="BB62" s="381"/>
      <c r="BC62" s="381"/>
      <c r="BD62" s="381"/>
      <c r="BE62" s="381"/>
      <c r="BF62" s="381"/>
      <c r="BG62" s="381"/>
      <c r="BH62" s="381"/>
      <c r="BI62" s="381"/>
      <c r="BJ62" s="381"/>
      <c r="BK62" s="381"/>
      <c r="BL62" s="381"/>
      <c r="BM62" s="381"/>
      <c r="BN62" s="381"/>
      <c r="BO62" s="381"/>
    </row>
    <row r="63" spans="1:67" s="379" customFormat="1" ht="12" customHeight="1">
      <c r="A63" s="451" t="s">
        <v>1080</v>
      </c>
      <c r="B63" s="426" t="s">
        <v>261</v>
      </c>
      <c r="C63" s="409" t="s">
        <v>1061</v>
      </c>
      <c r="D63" s="410" t="s">
        <v>261</v>
      </c>
      <c r="E63" s="405">
        <v>0</v>
      </c>
      <c r="F63" s="405">
        <v>0</v>
      </c>
      <c r="G63" s="405">
        <v>0</v>
      </c>
      <c r="H63" s="405">
        <v>0</v>
      </c>
      <c r="I63" s="412">
        <v>0</v>
      </c>
      <c r="J63" s="412">
        <v>0</v>
      </c>
      <c r="K63" s="412">
        <v>0.66</v>
      </c>
      <c r="L63" s="412">
        <v>0</v>
      </c>
      <c r="M63" s="412">
        <v>0.68</v>
      </c>
      <c r="N63" s="411">
        <v>1.34</v>
      </c>
      <c r="O63" s="404">
        <v>1.435</v>
      </c>
      <c r="P63" s="404">
        <v>1.535</v>
      </c>
      <c r="Q63" s="405">
        <v>1.65</v>
      </c>
      <c r="R63" s="411">
        <v>1.77</v>
      </c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 s="406"/>
      <c r="AT63" s="381"/>
      <c r="AU63" s="381"/>
      <c r="AV63" s="381"/>
      <c r="AW63" s="381"/>
      <c r="AX63" s="381"/>
      <c r="AY63" s="381"/>
      <c r="AZ63" s="381"/>
      <c r="BA63" s="381"/>
      <c r="BB63" s="381"/>
      <c r="BC63" s="381"/>
      <c r="BD63" s="381"/>
      <c r="BE63" s="381"/>
      <c r="BF63" s="381"/>
      <c r="BG63" s="381"/>
      <c r="BH63" s="381"/>
      <c r="BI63" s="381"/>
      <c r="BJ63" s="381"/>
      <c r="BK63" s="381"/>
      <c r="BL63" s="381"/>
      <c r="BM63" s="381"/>
      <c r="BN63" s="381"/>
      <c r="BO63" s="381"/>
    </row>
    <row r="64" spans="1:67" s="379" customFormat="1" ht="12" customHeight="1">
      <c r="A64" s="463"/>
      <c r="B64" s="454"/>
      <c r="C64" s="414" t="s">
        <v>1062</v>
      </c>
      <c r="D64" s="395"/>
      <c r="E64" s="415">
        <v>0</v>
      </c>
      <c r="F64" s="415">
        <v>0.50719654</v>
      </c>
      <c r="G64" s="415">
        <v>0</v>
      </c>
      <c r="H64" s="415">
        <v>0.53775402</v>
      </c>
      <c r="I64" s="416">
        <v>1.0449505600000002</v>
      </c>
      <c r="J64" s="461">
        <v>0</v>
      </c>
      <c r="K64" s="461">
        <v>0.60904326</v>
      </c>
      <c r="L64" s="461">
        <v>0</v>
      </c>
      <c r="M64" s="461">
        <v>0.65150586</v>
      </c>
      <c r="N64" s="415">
        <v>1.2605491199999999</v>
      </c>
      <c r="O64" s="419">
        <v>1.725</v>
      </c>
      <c r="P64" s="419">
        <v>1.608</v>
      </c>
      <c r="Q64" s="462">
        <v>1.58</v>
      </c>
      <c r="R64" s="415">
        <v>1.46</v>
      </c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 s="406"/>
      <c r="AT64" s="381"/>
      <c r="AU64" s="381"/>
      <c r="AV64" s="381"/>
      <c r="AW64" s="381"/>
      <c r="AX64" s="381"/>
      <c r="AY64" s="381"/>
      <c r="AZ64" s="381"/>
      <c r="BA64" s="381"/>
      <c r="BB64" s="381"/>
      <c r="BC64" s="381"/>
      <c r="BD64" s="381"/>
      <c r="BE64" s="381"/>
      <c r="BF64" s="381"/>
      <c r="BG64" s="381"/>
      <c r="BH64" s="381"/>
      <c r="BI64" s="381"/>
      <c r="BJ64" s="381"/>
      <c r="BK64" s="381"/>
      <c r="BL64" s="381"/>
      <c r="BM64" s="381"/>
      <c r="BN64" s="381"/>
      <c r="BO64" s="381"/>
    </row>
    <row r="65" spans="1:67" s="379" customFormat="1" ht="12" customHeight="1">
      <c r="A65" s="451" t="s">
        <v>440</v>
      </c>
      <c r="B65" s="426">
        <v>30.4</v>
      </c>
      <c r="C65" s="401" t="s">
        <v>1059</v>
      </c>
      <c r="D65" s="410"/>
      <c r="E65" s="405">
        <v>1.62851126</v>
      </c>
      <c r="F65" s="405">
        <v>0.8274129299999999</v>
      </c>
      <c r="G65" s="405">
        <v>0.38293338</v>
      </c>
      <c r="H65" s="405">
        <v>1.05868179</v>
      </c>
      <c r="I65" s="404">
        <v>3.89753936</v>
      </c>
      <c r="J65" s="403">
        <v>0.54525826</v>
      </c>
      <c r="K65" s="403">
        <v>1.6208166666666668</v>
      </c>
      <c r="L65" s="403">
        <v>2.618081666666667</v>
      </c>
      <c r="M65" s="403">
        <v>1.692086666666667</v>
      </c>
      <c r="N65" s="402">
        <v>6.47624326</v>
      </c>
      <c r="O65" s="464">
        <v>1.7</v>
      </c>
      <c r="P65" s="464">
        <v>1.18318793</v>
      </c>
      <c r="Q65" s="405"/>
      <c r="R65" s="40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 s="406"/>
      <c r="AT65" s="381"/>
      <c r="AU65" s="381"/>
      <c r="AV65" s="381"/>
      <c r="AW65" s="381"/>
      <c r="AX65" s="381"/>
      <c r="AY65" s="381"/>
      <c r="AZ65" s="381"/>
      <c r="BA65" s="381"/>
      <c r="BB65" s="381"/>
      <c r="BC65" s="381"/>
      <c r="BD65" s="381"/>
      <c r="BE65" s="381"/>
      <c r="BF65" s="381"/>
      <c r="BG65" s="381"/>
      <c r="BH65" s="381"/>
      <c r="BI65" s="381"/>
      <c r="BJ65" s="381"/>
      <c r="BK65" s="381"/>
      <c r="BL65" s="381"/>
      <c r="BM65" s="381"/>
      <c r="BN65" s="381"/>
      <c r="BO65" s="381"/>
    </row>
    <row r="66" spans="1:67" s="379" customFormat="1" ht="12" customHeight="1">
      <c r="A66" s="451" t="s">
        <v>1081</v>
      </c>
      <c r="B66" s="426" t="s">
        <v>1060</v>
      </c>
      <c r="C66" s="409" t="s">
        <v>1061</v>
      </c>
      <c r="D66" s="410" t="s">
        <v>252</v>
      </c>
      <c r="E66" s="405">
        <v>0</v>
      </c>
      <c r="F66" s="405">
        <v>0</v>
      </c>
      <c r="G66" s="405">
        <v>0</v>
      </c>
      <c r="H66" s="405">
        <v>0</v>
      </c>
      <c r="I66" s="412">
        <v>0</v>
      </c>
      <c r="J66" s="412">
        <v>0</v>
      </c>
      <c r="K66" s="412">
        <v>0</v>
      </c>
      <c r="L66" s="412">
        <v>0</v>
      </c>
      <c r="M66" s="412">
        <v>0</v>
      </c>
      <c r="N66" s="411">
        <v>0</v>
      </c>
      <c r="O66" s="464">
        <v>0.866987330693363</v>
      </c>
      <c r="P66" s="464">
        <v>2.121058513255242</v>
      </c>
      <c r="Q66" s="464">
        <v>2.5905440198381253</v>
      </c>
      <c r="R66" s="465">
        <v>2.5905440198381253</v>
      </c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 s="406"/>
      <c r="AT66" s="381"/>
      <c r="AU66" s="381"/>
      <c r="AV66" s="381"/>
      <c r="AW66" s="381"/>
      <c r="AX66" s="381"/>
      <c r="AY66" s="381"/>
      <c r="AZ66" s="381"/>
      <c r="BA66" s="381"/>
      <c r="BB66" s="381"/>
      <c r="BC66" s="381"/>
      <c r="BD66" s="381"/>
      <c r="BE66" s="381"/>
      <c r="BF66" s="381"/>
      <c r="BG66" s="381"/>
      <c r="BH66" s="381"/>
      <c r="BI66" s="381"/>
      <c r="BJ66" s="381"/>
      <c r="BK66" s="381"/>
      <c r="BL66" s="381"/>
      <c r="BM66" s="381"/>
      <c r="BN66" s="381"/>
      <c r="BO66" s="381"/>
    </row>
    <row r="67" spans="1:67" s="379" customFormat="1" ht="12" customHeight="1">
      <c r="A67" s="463"/>
      <c r="B67" s="454"/>
      <c r="C67" s="414" t="s">
        <v>1062</v>
      </c>
      <c r="D67" s="395"/>
      <c r="E67" s="415">
        <v>0</v>
      </c>
      <c r="F67" s="415">
        <v>0.07399998</v>
      </c>
      <c r="G67" s="415">
        <v>0</v>
      </c>
      <c r="H67" s="415">
        <v>0.02125736</v>
      </c>
      <c r="I67" s="416">
        <v>0.09525734000000001</v>
      </c>
      <c r="J67" s="416">
        <v>0</v>
      </c>
      <c r="K67" s="416">
        <v>0.15192185926179677</v>
      </c>
      <c r="L67" s="416">
        <v>0</v>
      </c>
      <c r="M67" s="416">
        <v>0.11591494</v>
      </c>
      <c r="N67" s="415">
        <v>0.26783679926179677</v>
      </c>
      <c r="O67" s="430">
        <v>0.507869</v>
      </c>
      <c r="P67" s="430">
        <v>0.530485</v>
      </c>
      <c r="Q67" s="420">
        <v>0.52706</v>
      </c>
      <c r="R67" s="415">
        <v>0.45677459</v>
      </c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 s="406"/>
      <c r="AT67" s="381"/>
      <c r="AU67" s="381"/>
      <c r="AV67" s="381"/>
      <c r="AW67" s="381"/>
      <c r="AX67" s="381"/>
      <c r="AY67" s="381"/>
      <c r="AZ67" s="381"/>
      <c r="BA67" s="381"/>
      <c r="BB67" s="381"/>
      <c r="BC67" s="381"/>
      <c r="BD67" s="381"/>
      <c r="BE67" s="381"/>
      <c r="BF67" s="381"/>
      <c r="BG67" s="381"/>
      <c r="BH67" s="381"/>
      <c r="BI67" s="381"/>
      <c r="BJ67" s="381"/>
      <c r="BK67" s="381"/>
      <c r="BL67" s="381"/>
      <c r="BM67" s="381"/>
      <c r="BN67" s="381"/>
      <c r="BO67" s="381"/>
    </row>
    <row r="68" spans="1:67" s="379" customFormat="1" ht="12" customHeight="1">
      <c r="A68" s="451" t="s">
        <v>440</v>
      </c>
      <c r="B68" s="426">
        <v>20</v>
      </c>
      <c r="C68" s="401" t="s">
        <v>1059</v>
      </c>
      <c r="D68" s="410"/>
      <c r="E68" s="405">
        <v>1.23329184</v>
      </c>
      <c r="F68" s="405">
        <v>0.40438086</v>
      </c>
      <c r="G68" s="405">
        <v>2.4440854</v>
      </c>
      <c r="H68" s="405">
        <v>1.15836237</v>
      </c>
      <c r="I68" s="404">
        <v>5.24012047</v>
      </c>
      <c r="J68" s="404">
        <v>1.49990381</v>
      </c>
      <c r="K68" s="404">
        <v>1.33</v>
      </c>
      <c r="L68" s="404">
        <v>0.5410961899999996</v>
      </c>
      <c r="M68" s="404">
        <v>0.53462825</v>
      </c>
      <c r="N68" s="405">
        <v>3.9056282499999995</v>
      </c>
      <c r="O68" s="404"/>
      <c r="P68" s="404"/>
      <c r="Q68" s="405"/>
      <c r="R68" s="405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 s="406"/>
      <c r="AT68" s="381"/>
      <c r="AU68" s="381"/>
      <c r="AV68" s="381"/>
      <c r="AW68" s="381"/>
      <c r="AX68" s="381"/>
      <c r="AY68" s="381"/>
      <c r="AZ68" s="381"/>
      <c r="BA68" s="381"/>
      <c r="BB68" s="381"/>
      <c r="BC68" s="381"/>
      <c r="BD68" s="381"/>
      <c r="BE68" s="381"/>
      <c r="BF68" s="381"/>
      <c r="BG68" s="381"/>
      <c r="BH68" s="381"/>
      <c r="BI68" s="381"/>
      <c r="BJ68" s="381"/>
      <c r="BK68" s="381"/>
      <c r="BL68" s="381"/>
      <c r="BM68" s="381"/>
      <c r="BN68" s="381"/>
      <c r="BO68" s="381"/>
    </row>
    <row r="69" spans="1:67" s="379" customFormat="1" ht="12" customHeight="1">
      <c r="A69" s="451" t="s">
        <v>1074</v>
      </c>
      <c r="B69" s="426" t="s">
        <v>261</v>
      </c>
      <c r="C69" s="409" t="s">
        <v>1061</v>
      </c>
      <c r="D69" s="410" t="s">
        <v>261</v>
      </c>
      <c r="E69" s="405">
        <v>0</v>
      </c>
      <c r="F69" s="405">
        <v>0</v>
      </c>
      <c r="G69" s="405">
        <v>0</v>
      </c>
      <c r="H69" s="405">
        <v>0</v>
      </c>
      <c r="I69" s="412">
        <v>0</v>
      </c>
      <c r="J69" s="412">
        <v>0</v>
      </c>
      <c r="K69" s="412">
        <v>0</v>
      </c>
      <c r="L69" s="412">
        <v>0</v>
      </c>
      <c r="M69" s="412">
        <v>0</v>
      </c>
      <c r="N69" s="405">
        <v>0</v>
      </c>
      <c r="O69" s="404"/>
      <c r="P69" s="404">
        <v>0.835</v>
      </c>
      <c r="Q69" s="404">
        <v>1.67</v>
      </c>
      <c r="R69" s="405">
        <v>1.67</v>
      </c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 s="406"/>
      <c r="AT69" s="381"/>
      <c r="AU69" s="381"/>
      <c r="AV69" s="381"/>
      <c r="AW69" s="381"/>
      <c r="AX69" s="381"/>
      <c r="AY69" s="381"/>
      <c r="AZ69" s="381"/>
      <c r="BA69" s="381"/>
      <c r="BB69" s="381"/>
      <c r="BC69" s="381"/>
      <c r="BD69" s="381"/>
      <c r="BE69" s="381"/>
      <c r="BF69" s="381"/>
      <c r="BG69" s="381"/>
      <c r="BH69" s="381"/>
      <c r="BI69" s="381"/>
      <c r="BJ69" s="381"/>
      <c r="BK69" s="381"/>
      <c r="BL69" s="381"/>
      <c r="BM69" s="381"/>
      <c r="BN69" s="381"/>
      <c r="BO69" s="381"/>
    </row>
    <row r="70" spans="1:67" s="379" customFormat="1" ht="12" customHeight="1">
      <c r="A70" s="450"/>
      <c r="B70" s="454"/>
      <c r="C70" s="414" t="s">
        <v>1062</v>
      </c>
      <c r="D70" s="395"/>
      <c r="E70" s="415">
        <v>0.30280564</v>
      </c>
      <c r="F70" s="415">
        <v>0</v>
      </c>
      <c r="G70" s="415">
        <v>0.33188078</v>
      </c>
      <c r="H70" s="415">
        <v>0</v>
      </c>
      <c r="I70" s="416">
        <v>0.63468642</v>
      </c>
      <c r="J70" s="461">
        <v>0.48895995</v>
      </c>
      <c r="K70" s="461">
        <v>0</v>
      </c>
      <c r="L70" s="461">
        <v>0.47845567</v>
      </c>
      <c r="M70" s="461">
        <v>0</v>
      </c>
      <c r="N70" s="431">
        <v>0.9674156199999999</v>
      </c>
      <c r="O70" s="419">
        <v>1.0416492499999999</v>
      </c>
      <c r="P70" s="462">
        <v>1.03940588</v>
      </c>
      <c r="Q70" s="462">
        <v>0.97421212</v>
      </c>
      <c r="R70" s="415">
        <v>0.89001606</v>
      </c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 s="406"/>
      <c r="AT70" s="381"/>
      <c r="AU70" s="381"/>
      <c r="AV70" s="381"/>
      <c r="AW70" s="381"/>
      <c r="AX70" s="381"/>
      <c r="AY70" s="381"/>
      <c r="AZ70" s="381"/>
      <c r="BA70" s="381"/>
      <c r="BB70" s="381"/>
      <c r="BC70" s="381"/>
      <c r="BD70" s="381"/>
      <c r="BE70" s="381"/>
      <c r="BF70" s="381"/>
      <c r="BG70" s="381"/>
      <c r="BH70" s="381"/>
      <c r="BI70" s="381"/>
      <c r="BJ70" s="381"/>
      <c r="BK70" s="381"/>
      <c r="BL70" s="381"/>
      <c r="BM70" s="381"/>
      <c r="BN70" s="381"/>
      <c r="BO70" s="381"/>
    </row>
    <row r="71" spans="1:67" s="379" customFormat="1" ht="12" customHeight="1">
      <c r="A71" s="451" t="s">
        <v>1082</v>
      </c>
      <c r="B71" s="426">
        <v>3.48</v>
      </c>
      <c r="C71" s="401" t="s">
        <v>1059</v>
      </c>
      <c r="D71" s="410"/>
      <c r="E71" s="405">
        <v>0</v>
      </c>
      <c r="F71" s="405">
        <v>0</v>
      </c>
      <c r="G71" s="405">
        <v>0</v>
      </c>
      <c r="H71" s="405">
        <v>0</v>
      </c>
      <c r="I71" s="404">
        <v>0</v>
      </c>
      <c r="J71" s="403">
        <v>0</v>
      </c>
      <c r="K71" s="403">
        <v>0</v>
      </c>
      <c r="L71" s="403">
        <v>0</v>
      </c>
      <c r="M71" s="403">
        <v>0</v>
      </c>
      <c r="N71" s="402">
        <v>0</v>
      </c>
      <c r="O71" s="412"/>
      <c r="P71" s="412"/>
      <c r="Q71" s="405"/>
      <c r="R71" s="405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 s="406"/>
      <c r="AT71" s="381"/>
      <c r="AU71" s="381"/>
      <c r="AV71" s="381"/>
      <c r="AW71" s="381"/>
      <c r="AX71" s="381"/>
      <c r="AY71" s="381"/>
      <c r="AZ71" s="381"/>
      <c r="BA71" s="381"/>
      <c r="BB71" s="381"/>
      <c r="BC71" s="381"/>
      <c r="BD71" s="381"/>
      <c r="BE71" s="381"/>
      <c r="BF71" s="381"/>
      <c r="BG71" s="381"/>
      <c r="BH71" s="381"/>
      <c r="BI71" s="381"/>
      <c r="BJ71" s="381"/>
      <c r="BK71" s="381"/>
      <c r="BL71" s="381"/>
      <c r="BM71" s="381"/>
      <c r="BN71" s="381"/>
      <c r="BO71" s="381"/>
    </row>
    <row r="72" spans="1:67" s="379" customFormat="1" ht="12" customHeight="1">
      <c r="A72" s="451" t="s">
        <v>1083</v>
      </c>
      <c r="B72" s="426" t="s">
        <v>261</v>
      </c>
      <c r="C72" s="409" t="s">
        <v>1061</v>
      </c>
      <c r="D72" s="410" t="s">
        <v>261</v>
      </c>
      <c r="E72" s="405">
        <v>0</v>
      </c>
      <c r="F72" s="405">
        <v>0.35388277</v>
      </c>
      <c r="G72" s="405">
        <v>0</v>
      </c>
      <c r="H72" s="405">
        <v>0.35388277</v>
      </c>
      <c r="I72" s="412">
        <v>0.70776554</v>
      </c>
      <c r="J72" s="412">
        <v>0</v>
      </c>
      <c r="K72" s="412">
        <v>0.35388277</v>
      </c>
      <c r="L72" s="412">
        <v>0</v>
      </c>
      <c r="M72" s="412">
        <v>0.35388277</v>
      </c>
      <c r="N72" s="405">
        <v>0.70776554</v>
      </c>
      <c r="O72" s="404">
        <v>0.70776552</v>
      </c>
      <c r="P72" s="404"/>
      <c r="Q72" s="405"/>
      <c r="R72" s="411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 s="406"/>
      <c r="AT72" s="381"/>
      <c r="AU72" s="381"/>
      <c r="AV72" s="381"/>
      <c r="AW72" s="381"/>
      <c r="AX72" s="381"/>
      <c r="AY72" s="381"/>
      <c r="AZ72" s="381"/>
      <c r="BA72" s="381"/>
      <c r="BB72" s="381"/>
      <c r="BC72" s="381"/>
      <c r="BD72" s="381"/>
      <c r="BE72" s="381"/>
      <c r="BF72" s="381"/>
      <c r="BG72" s="381"/>
      <c r="BH72" s="381"/>
      <c r="BI72" s="381"/>
      <c r="BJ72" s="381"/>
      <c r="BK72" s="381"/>
      <c r="BL72" s="381"/>
      <c r="BM72" s="381"/>
      <c r="BN72" s="381"/>
      <c r="BO72" s="381"/>
    </row>
    <row r="73" spans="1:67" s="379" customFormat="1" ht="12" customHeight="1">
      <c r="A73" s="463"/>
      <c r="B73" s="454"/>
      <c r="C73" s="414" t="s">
        <v>1062</v>
      </c>
      <c r="D73" s="395"/>
      <c r="E73" s="415">
        <v>0</v>
      </c>
      <c r="F73" s="415">
        <v>0.07986426</v>
      </c>
      <c r="G73" s="415">
        <v>0</v>
      </c>
      <c r="H73" s="415">
        <v>0.06691923</v>
      </c>
      <c r="I73" s="416">
        <v>0.14678349000000002</v>
      </c>
      <c r="J73" s="416">
        <v>0</v>
      </c>
      <c r="K73" s="416">
        <v>0.05265775</v>
      </c>
      <c r="L73" s="416">
        <v>0</v>
      </c>
      <c r="M73" s="416">
        <v>0.03949332</v>
      </c>
      <c r="N73" s="420">
        <v>0.09215107</v>
      </c>
      <c r="O73" s="419">
        <v>0.03949332</v>
      </c>
      <c r="P73" s="419"/>
      <c r="Q73" s="420"/>
      <c r="R73" s="415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 s="406"/>
      <c r="AT73" s="381"/>
      <c r="AU73" s="381"/>
      <c r="AV73" s="381"/>
      <c r="AW73" s="381"/>
      <c r="AX73" s="381"/>
      <c r="AY73" s="381"/>
      <c r="AZ73" s="381"/>
      <c r="BA73" s="381"/>
      <c r="BB73" s="381"/>
      <c r="BC73" s="381"/>
      <c r="BD73" s="381"/>
      <c r="BE73" s="381"/>
      <c r="BF73" s="381"/>
      <c r="BG73" s="381"/>
      <c r="BH73" s="381"/>
      <c r="BI73" s="381"/>
      <c r="BJ73" s="381"/>
      <c r="BK73" s="381"/>
      <c r="BL73" s="381"/>
      <c r="BM73" s="381"/>
      <c r="BN73" s="381"/>
      <c r="BO73" s="381"/>
    </row>
    <row r="74" spans="1:67" s="379" customFormat="1" ht="12" customHeight="1">
      <c r="A74" s="451" t="s">
        <v>241</v>
      </c>
      <c r="B74" s="426">
        <v>90.6</v>
      </c>
      <c r="C74" s="401" t="s">
        <v>1059</v>
      </c>
      <c r="D74" s="410"/>
      <c r="E74" s="405">
        <v>0</v>
      </c>
      <c r="F74" s="405">
        <v>0</v>
      </c>
      <c r="G74" s="405">
        <v>0</v>
      </c>
      <c r="H74" s="405">
        <v>0</v>
      </c>
      <c r="I74" s="404">
        <v>0</v>
      </c>
      <c r="J74" s="404">
        <v>0</v>
      </c>
      <c r="K74" s="404">
        <v>0</v>
      </c>
      <c r="L74" s="404">
        <v>0</v>
      </c>
      <c r="M74" s="404">
        <v>0</v>
      </c>
      <c r="N74" s="405">
        <v>0</v>
      </c>
      <c r="O74" s="412"/>
      <c r="P74" s="412"/>
      <c r="Q74" s="405"/>
      <c r="R74" s="405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 s="406"/>
      <c r="AT74" s="381"/>
      <c r="AU74" s="381"/>
      <c r="AV74" s="381"/>
      <c r="AW74" s="381"/>
      <c r="AX74" s="381"/>
      <c r="AY74" s="381"/>
      <c r="AZ74" s="381"/>
      <c r="BA74" s="381"/>
      <c r="BB74" s="381"/>
      <c r="BC74" s="381"/>
      <c r="BD74" s="381"/>
      <c r="BE74" s="381"/>
      <c r="BF74" s="381"/>
      <c r="BG74" s="381"/>
      <c r="BH74" s="381"/>
      <c r="BI74" s="381"/>
      <c r="BJ74" s="381"/>
      <c r="BK74" s="381"/>
      <c r="BL74" s="381"/>
      <c r="BM74" s="381"/>
      <c r="BN74" s="381"/>
      <c r="BO74" s="381"/>
    </row>
    <row r="75" spans="1:67" s="379" customFormat="1" ht="12" customHeight="1">
      <c r="A75" s="451" t="s">
        <v>1084</v>
      </c>
      <c r="B75" s="426" t="s">
        <v>1060</v>
      </c>
      <c r="C75" s="409" t="s">
        <v>1061</v>
      </c>
      <c r="D75" s="410" t="s">
        <v>252</v>
      </c>
      <c r="E75" s="405">
        <v>0</v>
      </c>
      <c r="F75" s="405">
        <v>0</v>
      </c>
      <c r="G75" s="405">
        <v>0</v>
      </c>
      <c r="H75" s="405">
        <v>0</v>
      </c>
      <c r="I75" s="412">
        <v>0</v>
      </c>
      <c r="J75" s="412">
        <v>0</v>
      </c>
      <c r="K75" s="412">
        <v>0</v>
      </c>
      <c r="L75" s="412">
        <v>0</v>
      </c>
      <c r="M75" s="412">
        <v>0</v>
      </c>
      <c r="N75" s="405">
        <v>0</v>
      </c>
      <c r="O75" s="404">
        <v>1.71566827382748</v>
      </c>
      <c r="P75" s="404">
        <v>5.14700482148244</v>
      </c>
      <c r="Q75" s="404">
        <v>5.14700482148244</v>
      </c>
      <c r="R75" s="411">
        <v>5.14700482148244</v>
      </c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 s="406"/>
      <c r="AT75" s="381"/>
      <c r="AU75" s="381"/>
      <c r="AV75" s="381"/>
      <c r="AW75" s="381"/>
      <c r="AX75" s="381"/>
      <c r="AY75" s="381"/>
      <c r="AZ75" s="381"/>
      <c r="BA75" s="381"/>
      <c r="BB75" s="381"/>
      <c r="BC75" s="381"/>
      <c r="BD75" s="381"/>
      <c r="BE75" s="381"/>
      <c r="BF75" s="381"/>
      <c r="BG75" s="381"/>
      <c r="BH75" s="381"/>
      <c r="BI75" s="381"/>
      <c r="BJ75" s="381"/>
      <c r="BK75" s="381"/>
      <c r="BL75" s="381"/>
      <c r="BM75" s="381"/>
      <c r="BN75" s="381"/>
      <c r="BO75" s="381"/>
    </row>
    <row r="76" spans="1:67" s="379" customFormat="1" ht="12" customHeight="1">
      <c r="A76" s="450"/>
      <c r="B76" s="454"/>
      <c r="C76" s="414" t="s">
        <v>1062</v>
      </c>
      <c r="D76" s="395"/>
      <c r="E76" s="415">
        <v>0</v>
      </c>
      <c r="F76" s="415">
        <v>1.22730931</v>
      </c>
      <c r="G76" s="415">
        <v>0</v>
      </c>
      <c r="H76" s="415">
        <v>1.234053</v>
      </c>
      <c r="I76" s="416">
        <v>2.46136231</v>
      </c>
      <c r="J76" s="461">
        <v>0</v>
      </c>
      <c r="K76" s="461">
        <v>1.23405278</v>
      </c>
      <c r="L76" s="461">
        <v>0</v>
      </c>
      <c r="M76" s="461">
        <v>1.23405278</v>
      </c>
      <c r="N76" s="431">
        <v>2.46810556</v>
      </c>
      <c r="O76" s="419">
        <v>2.43484632</v>
      </c>
      <c r="P76" s="419">
        <v>2.2870302799999997</v>
      </c>
      <c r="Q76" s="420">
        <v>2.01354561</v>
      </c>
      <c r="R76" s="415">
        <v>1.74501606</v>
      </c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 s="406"/>
      <c r="AT76" s="381"/>
      <c r="AU76" s="381"/>
      <c r="AV76" s="381"/>
      <c r="AW76" s="381"/>
      <c r="AX76" s="381"/>
      <c r="AY76" s="381"/>
      <c r="AZ76" s="381"/>
      <c r="BA76" s="381"/>
      <c r="BB76" s="381"/>
      <c r="BC76" s="381"/>
      <c r="BD76" s="381"/>
      <c r="BE76" s="381"/>
      <c r="BF76" s="381"/>
      <c r="BG76" s="381"/>
      <c r="BH76" s="381"/>
      <c r="BI76" s="381"/>
      <c r="BJ76" s="381"/>
      <c r="BK76" s="381"/>
      <c r="BL76" s="381"/>
      <c r="BM76" s="381"/>
      <c r="BN76" s="381"/>
      <c r="BO76" s="381"/>
    </row>
    <row r="77" spans="1:67" s="379" customFormat="1" ht="12" customHeight="1">
      <c r="A77" s="451" t="s">
        <v>385</v>
      </c>
      <c r="B77" s="466">
        <v>2.43</v>
      </c>
      <c r="C77" s="401" t="s">
        <v>1059</v>
      </c>
      <c r="D77" s="410"/>
      <c r="E77" s="405">
        <v>0</v>
      </c>
      <c r="F77" s="405">
        <v>0</v>
      </c>
      <c r="G77" s="405">
        <v>0</v>
      </c>
      <c r="H77" s="405">
        <v>0</v>
      </c>
      <c r="I77" s="404">
        <v>0</v>
      </c>
      <c r="J77" s="403">
        <v>0</v>
      </c>
      <c r="K77" s="403">
        <v>0</v>
      </c>
      <c r="L77" s="403">
        <v>0</v>
      </c>
      <c r="M77" s="403">
        <v>0</v>
      </c>
      <c r="N77" s="402">
        <v>0</v>
      </c>
      <c r="O77" s="412"/>
      <c r="P77" s="412"/>
      <c r="Q77" s="405"/>
      <c r="R77" s="405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 s="406"/>
      <c r="AT77" s="381"/>
      <c r="AU77" s="381"/>
      <c r="AV77" s="381"/>
      <c r="AW77" s="381"/>
      <c r="AX77" s="381"/>
      <c r="AY77" s="381"/>
      <c r="AZ77" s="381"/>
      <c r="BA77" s="381"/>
      <c r="BB77" s="381"/>
      <c r="BC77" s="381"/>
      <c r="BD77" s="381"/>
      <c r="BE77" s="381"/>
      <c r="BF77" s="381"/>
      <c r="BG77" s="381"/>
      <c r="BH77" s="381"/>
      <c r="BI77" s="381"/>
      <c r="BJ77" s="381"/>
      <c r="BK77" s="381"/>
      <c r="BL77" s="381"/>
      <c r="BM77" s="381"/>
      <c r="BN77" s="381"/>
      <c r="BO77" s="381"/>
    </row>
    <row r="78" spans="1:67" s="379" customFormat="1" ht="12" customHeight="1">
      <c r="A78" s="451" t="s">
        <v>1085</v>
      </c>
      <c r="B78" s="410" t="s">
        <v>261</v>
      </c>
      <c r="C78" s="409" t="s">
        <v>1061</v>
      </c>
      <c r="D78" s="410" t="s">
        <v>261</v>
      </c>
      <c r="E78" s="405">
        <v>0.14304896</v>
      </c>
      <c r="F78" s="405">
        <v>0</v>
      </c>
      <c r="G78" s="405">
        <v>0.14304896</v>
      </c>
      <c r="H78" s="405">
        <v>0</v>
      </c>
      <c r="I78" s="412">
        <v>0.28609792</v>
      </c>
      <c r="J78" s="412">
        <v>0.14304896</v>
      </c>
      <c r="K78" s="412">
        <v>0</v>
      </c>
      <c r="L78" s="412">
        <v>0.14304896</v>
      </c>
      <c r="M78" s="412">
        <v>0</v>
      </c>
      <c r="N78" s="405">
        <v>0.28609792</v>
      </c>
      <c r="O78" s="404">
        <v>0.29</v>
      </c>
      <c r="P78" s="404">
        <v>0.29</v>
      </c>
      <c r="Q78" s="404">
        <v>0.29</v>
      </c>
      <c r="R78" s="411">
        <v>0.28609792</v>
      </c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 s="406"/>
      <c r="AT78" s="381"/>
      <c r="AU78" s="381"/>
      <c r="AV78" s="381"/>
      <c r="AW78" s="381"/>
      <c r="AX78" s="381"/>
      <c r="AY78" s="381"/>
      <c r="AZ78" s="381"/>
      <c r="BA78" s="381"/>
      <c r="BB78" s="381"/>
      <c r="BC78" s="381"/>
      <c r="BD78" s="381"/>
      <c r="BE78" s="381"/>
      <c r="BF78" s="381"/>
      <c r="BG78" s="381"/>
      <c r="BH78" s="381"/>
      <c r="BI78" s="381"/>
      <c r="BJ78" s="381"/>
      <c r="BK78" s="381"/>
      <c r="BL78" s="381"/>
      <c r="BM78" s="381"/>
      <c r="BN78" s="381"/>
      <c r="BO78" s="381"/>
    </row>
    <row r="79" spans="1:67" s="379" customFormat="1" ht="12" customHeight="1">
      <c r="A79" s="450"/>
      <c r="B79" s="467"/>
      <c r="C79" s="414" t="s">
        <v>1062</v>
      </c>
      <c r="D79" s="395"/>
      <c r="E79" s="415">
        <v>0</v>
      </c>
      <c r="F79" s="415">
        <v>0</v>
      </c>
      <c r="G79" s="415">
        <v>0</v>
      </c>
      <c r="H79" s="415">
        <v>0</v>
      </c>
      <c r="I79" s="416">
        <v>0</v>
      </c>
      <c r="J79" s="416">
        <v>0</v>
      </c>
      <c r="K79" s="416">
        <v>0</v>
      </c>
      <c r="L79" s="416">
        <v>0</v>
      </c>
      <c r="M79" s="416">
        <v>0</v>
      </c>
      <c r="N79" s="420">
        <v>0</v>
      </c>
      <c r="O79" s="419"/>
      <c r="P79" s="419"/>
      <c r="Q79" s="420"/>
      <c r="R79" s="415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 s="406"/>
      <c r="AT79" s="381"/>
      <c r="AU79" s="381"/>
      <c r="AV79" s="381"/>
      <c r="AW79" s="381"/>
      <c r="AX79" s="381"/>
      <c r="AY79" s="381"/>
      <c r="AZ79" s="381"/>
      <c r="BA79" s="381"/>
      <c r="BB79" s="381"/>
      <c r="BC79" s="381"/>
      <c r="BD79" s="381"/>
      <c r="BE79" s="381"/>
      <c r="BF79" s="381"/>
      <c r="BG79" s="381"/>
      <c r="BH79" s="381"/>
      <c r="BI79" s="381"/>
      <c r="BJ79" s="381"/>
      <c r="BK79" s="381"/>
      <c r="BL79" s="381"/>
      <c r="BM79" s="381"/>
      <c r="BN79" s="381"/>
      <c r="BO79" s="381"/>
    </row>
    <row r="80" spans="1:67" s="379" customFormat="1" ht="12" customHeight="1">
      <c r="A80" s="451" t="s">
        <v>385</v>
      </c>
      <c r="B80" s="426" t="s">
        <v>1086</v>
      </c>
      <c r="C80" s="401" t="s">
        <v>1059</v>
      </c>
      <c r="D80" s="410" t="s">
        <v>382</v>
      </c>
      <c r="E80" s="405">
        <v>0</v>
      </c>
      <c r="F80" s="405">
        <v>0</v>
      </c>
      <c r="G80" s="405">
        <v>0</v>
      </c>
      <c r="H80" s="405">
        <v>0</v>
      </c>
      <c r="I80" s="404">
        <v>0</v>
      </c>
      <c r="J80" s="404">
        <v>0</v>
      </c>
      <c r="K80" s="404">
        <v>0</v>
      </c>
      <c r="L80" s="404">
        <v>0</v>
      </c>
      <c r="M80" s="404">
        <v>0</v>
      </c>
      <c r="N80" s="405">
        <v>0</v>
      </c>
      <c r="O80" s="412"/>
      <c r="P80" s="412"/>
      <c r="Q80" s="405"/>
      <c r="R80" s="405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 s="406"/>
      <c r="AT80" s="381"/>
      <c r="AU80" s="381"/>
      <c r="AV80" s="381"/>
      <c r="AW80" s="381"/>
      <c r="AX80" s="381"/>
      <c r="AY80" s="381"/>
      <c r="AZ80" s="381"/>
      <c r="BA80" s="381"/>
      <c r="BB80" s="381"/>
      <c r="BC80" s="381"/>
      <c r="BD80" s="381"/>
      <c r="BE80" s="381"/>
      <c r="BF80" s="381"/>
      <c r="BG80" s="381"/>
      <c r="BH80" s="381"/>
      <c r="BI80" s="381"/>
      <c r="BJ80" s="381"/>
      <c r="BK80" s="381"/>
      <c r="BL80" s="381"/>
      <c r="BM80" s="381"/>
      <c r="BN80" s="381"/>
      <c r="BO80" s="381"/>
    </row>
    <row r="81" spans="1:67" s="379" customFormat="1" ht="12" customHeight="1">
      <c r="A81" s="451" t="s">
        <v>1087</v>
      </c>
      <c r="B81" s="410" t="s">
        <v>261</v>
      </c>
      <c r="C81" s="409" t="s">
        <v>1061</v>
      </c>
      <c r="D81" s="410" t="s">
        <v>261</v>
      </c>
      <c r="E81" s="405">
        <v>0</v>
      </c>
      <c r="F81" s="405">
        <v>0</v>
      </c>
      <c r="G81" s="405">
        <v>0.02990691</v>
      </c>
      <c r="H81" s="405">
        <v>0.02990691</v>
      </c>
      <c r="I81" s="412">
        <v>0.05981382</v>
      </c>
      <c r="J81" s="412">
        <v>0</v>
      </c>
      <c r="K81" s="412">
        <v>0.02990691</v>
      </c>
      <c r="L81" s="412">
        <v>0</v>
      </c>
      <c r="M81" s="412">
        <v>0.02990691</v>
      </c>
      <c r="N81" s="405">
        <v>0.05981382</v>
      </c>
      <c r="O81" s="468">
        <v>0.05981382</v>
      </c>
      <c r="P81" s="468">
        <v>0.05981382</v>
      </c>
      <c r="Q81" s="468">
        <v>0.05981382</v>
      </c>
      <c r="R81" s="411">
        <v>0.05981382</v>
      </c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 s="406"/>
      <c r="AT81" s="381"/>
      <c r="AU81" s="381"/>
      <c r="AV81" s="381"/>
      <c r="AW81" s="381"/>
      <c r="AX81" s="381"/>
      <c r="AY81" s="381"/>
      <c r="AZ81" s="381"/>
      <c r="BA81" s="381"/>
      <c r="BB81" s="381"/>
      <c r="BC81" s="381"/>
      <c r="BD81" s="381"/>
      <c r="BE81" s="381"/>
      <c r="BF81" s="381"/>
      <c r="BG81" s="381"/>
      <c r="BH81" s="381"/>
      <c r="BI81" s="381"/>
      <c r="BJ81" s="381"/>
      <c r="BK81" s="381"/>
      <c r="BL81" s="381"/>
      <c r="BM81" s="381"/>
      <c r="BN81" s="381"/>
      <c r="BO81" s="381"/>
    </row>
    <row r="82" spans="1:67" s="379" customFormat="1" ht="12" customHeight="1">
      <c r="A82" s="450"/>
      <c r="B82" s="449"/>
      <c r="C82" s="414" t="s">
        <v>1062</v>
      </c>
      <c r="D82" s="395"/>
      <c r="E82" s="415">
        <v>0</v>
      </c>
      <c r="F82" s="415">
        <v>0</v>
      </c>
      <c r="G82" s="415">
        <v>0</v>
      </c>
      <c r="H82" s="415">
        <v>0</v>
      </c>
      <c r="I82" s="416">
        <v>0</v>
      </c>
      <c r="J82" s="461">
        <v>0</v>
      </c>
      <c r="K82" s="461">
        <v>0</v>
      </c>
      <c r="L82" s="461">
        <v>0</v>
      </c>
      <c r="M82" s="461">
        <v>0</v>
      </c>
      <c r="N82" s="431">
        <v>0</v>
      </c>
      <c r="O82" s="419"/>
      <c r="P82" s="419"/>
      <c r="Q82" s="420"/>
      <c r="R82" s="415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 s="406"/>
      <c r="AT82" s="381"/>
      <c r="AU82" s="381"/>
      <c r="AV82" s="381"/>
      <c r="AW82" s="381"/>
      <c r="AX82" s="381"/>
      <c r="AY82" s="381"/>
      <c r="AZ82" s="381"/>
      <c r="BA82" s="381"/>
      <c r="BB82" s="381"/>
      <c r="BC82" s="381"/>
      <c r="BD82" s="381"/>
      <c r="BE82" s="381"/>
      <c r="BF82" s="381"/>
      <c r="BG82" s="381"/>
      <c r="BH82" s="381"/>
      <c r="BI82" s="381"/>
      <c r="BJ82" s="381"/>
      <c r="BK82" s="381"/>
      <c r="BL82" s="381"/>
      <c r="BM82" s="381"/>
      <c r="BN82" s="381"/>
      <c r="BO82" s="381"/>
    </row>
    <row r="83" spans="1:67" s="379" customFormat="1" ht="12" customHeight="1">
      <c r="A83" s="451" t="s">
        <v>385</v>
      </c>
      <c r="B83" s="433">
        <v>0.43</v>
      </c>
      <c r="C83" s="401" t="s">
        <v>1059</v>
      </c>
      <c r="D83" s="434"/>
      <c r="E83" s="405">
        <v>0</v>
      </c>
      <c r="F83" s="405">
        <v>0</v>
      </c>
      <c r="G83" s="405">
        <v>0</v>
      </c>
      <c r="H83" s="405">
        <v>0</v>
      </c>
      <c r="I83" s="404">
        <v>0</v>
      </c>
      <c r="J83" s="403">
        <v>0</v>
      </c>
      <c r="K83" s="403">
        <v>0</v>
      </c>
      <c r="L83" s="403">
        <v>0</v>
      </c>
      <c r="M83" s="403">
        <v>0</v>
      </c>
      <c r="N83" s="402">
        <v>0</v>
      </c>
      <c r="O83" s="412"/>
      <c r="P83" s="412"/>
      <c r="Q83" s="405"/>
      <c r="R83" s="405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 s="406"/>
      <c r="AT83" s="381"/>
      <c r="AU83" s="381"/>
      <c r="AV83" s="381"/>
      <c r="AW83" s="381"/>
      <c r="AX83" s="381"/>
      <c r="AY83" s="381"/>
      <c r="AZ83" s="381"/>
      <c r="BA83" s="381"/>
      <c r="BB83" s="381"/>
      <c r="BC83" s="381"/>
      <c r="BD83" s="381"/>
      <c r="BE83" s="381"/>
      <c r="BF83" s="381"/>
      <c r="BG83" s="381"/>
      <c r="BH83" s="381"/>
      <c r="BI83" s="381"/>
      <c r="BJ83" s="381"/>
      <c r="BK83" s="381"/>
      <c r="BL83" s="381"/>
      <c r="BM83" s="381"/>
      <c r="BN83" s="381"/>
      <c r="BO83" s="381"/>
    </row>
    <row r="84" spans="1:67" s="379" customFormat="1" ht="13.5" customHeight="1">
      <c r="A84" s="451" t="s">
        <v>1088</v>
      </c>
      <c r="B84" s="435" t="s">
        <v>261</v>
      </c>
      <c r="C84" s="409" t="s">
        <v>1061</v>
      </c>
      <c r="D84" s="435" t="s">
        <v>261</v>
      </c>
      <c r="E84" s="405">
        <v>0</v>
      </c>
      <c r="F84" s="405">
        <v>0</v>
      </c>
      <c r="G84" s="405">
        <v>0.02865397</v>
      </c>
      <c r="H84" s="405">
        <v>0</v>
      </c>
      <c r="I84" s="404">
        <v>0.02865397</v>
      </c>
      <c r="J84" s="412">
        <v>0.02865397</v>
      </c>
      <c r="K84" s="412">
        <v>0</v>
      </c>
      <c r="L84" s="412">
        <v>0.02865397</v>
      </c>
      <c r="M84" s="412">
        <v>0</v>
      </c>
      <c r="N84" s="411">
        <v>0.05730794</v>
      </c>
      <c r="O84" s="404">
        <v>0.06</v>
      </c>
      <c r="P84" s="404">
        <v>0.06</v>
      </c>
      <c r="Q84" s="404">
        <v>0.06</v>
      </c>
      <c r="R84" s="411">
        <v>0.05730794</v>
      </c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 s="406"/>
      <c r="AT84" s="381"/>
      <c r="AU84" s="381"/>
      <c r="AV84" s="381"/>
      <c r="AW84" s="381"/>
      <c r="AX84" s="381"/>
      <c r="AY84" s="381"/>
      <c r="AZ84" s="381"/>
      <c r="BA84" s="381"/>
      <c r="BB84" s="381"/>
      <c r="BC84" s="381"/>
      <c r="BD84" s="381"/>
      <c r="BE84" s="381"/>
      <c r="BF84" s="381"/>
      <c r="BG84" s="381"/>
      <c r="BH84" s="381"/>
      <c r="BI84" s="381"/>
      <c r="BJ84" s="381"/>
      <c r="BK84" s="381"/>
      <c r="BL84" s="381"/>
      <c r="BM84" s="381"/>
      <c r="BN84" s="381"/>
      <c r="BO84" s="381"/>
    </row>
    <row r="85" spans="1:67" s="379" customFormat="1" ht="12" customHeight="1">
      <c r="A85" s="463"/>
      <c r="B85" s="437"/>
      <c r="C85" s="414" t="s">
        <v>1062</v>
      </c>
      <c r="D85" s="437"/>
      <c r="E85" s="415">
        <v>0</v>
      </c>
      <c r="F85" s="415">
        <v>0</v>
      </c>
      <c r="G85" s="415">
        <v>0</v>
      </c>
      <c r="H85" s="415">
        <v>0</v>
      </c>
      <c r="I85" s="416">
        <v>0</v>
      </c>
      <c r="J85" s="416">
        <v>0</v>
      </c>
      <c r="K85" s="416">
        <v>0</v>
      </c>
      <c r="L85" s="416">
        <v>0</v>
      </c>
      <c r="M85" s="416">
        <v>0</v>
      </c>
      <c r="N85" s="415">
        <v>0</v>
      </c>
      <c r="O85" s="419"/>
      <c r="P85" s="419"/>
      <c r="Q85" s="420"/>
      <c r="R85" s="41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 s="406"/>
      <c r="AT85" s="381"/>
      <c r="AU85" s="381"/>
      <c r="AV85" s="381"/>
      <c r="AW85" s="381"/>
      <c r="AX85" s="381"/>
      <c r="AY85" s="381"/>
      <c r="AZ85" s="381"/>
      <c r="BA85" s="381"/>
      <c r="BB85" s="381"/>
      <c r="BC85" s="381"/>
      <c r="BD85" s="381"/>
      <c r="BE85" s="381"/>
      <c r="BF85" s="381"/>
      <c r="BG85" s="381"/>
      <c r="BH85" s="381"/>
      <c r="BI85" s="381"/>
      <c r="BJ85" s="381"/>
      <c r="BK85" s="381"/>
      <c r="BL85" s="381"/>
      <c r="BM85" s="381"/>
      <c r="BN85" s="381"/>
      <c r="BO85" s="381"/>
    </row>
    <row r="86" spans="1:67" s="379" customFormat="1" ht="12" customHeight="1">
      <c r="A86" s="451" t="s">
        <v>385</v>
      </c>
      <c r="B86" s="433">
        <v>2.44</v>
      </c>
      <c r="C86" s="401" t="s">
        <v>1059</v>
      </c>
      <c r="D86" s="434"/>
      <c r="E86" s="405">
        <v>0</v>
      </c>
      <c r="F86" s="405">
        <v>0</v>
      </c>
      <c r="G86" s="405">
        <v>0</v>
      </c>
      <c r="H86" s="405">
        <v>0</v>
      </c>
      <c r="I86" s="404">
        <v>0</v>
      </c>
      <c r="J86" s="404">
        <v>0</v>
      </c>
      <c r="K86" s="404">
        <v>0</v>
      </c>
      <c r="L86" s="404">
        <v>0</v>
      </c>
      <c r="M86" s="404">
        <v>0</v>
      </c>
      <c r="N86" s="405">
        <v>0</v>
      </c>
      <c r="O86" s="404"/>
      <c r="P86" s="404"/>
      <c r="Q86" s="404"/>
      <c r="R86" s="405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 s="406"/>
      <c r="AT86" s="381"/>
      <c r="AU86" s="381"/>
      <c r="AV86" s="381"/>
      <c r="AW86" s="381"/>
      <c r="AX86" s="381"/>
      <c r="AY86" s="381"/>
      <c r="AZ86" s="381"/>
      <c r="BA86" s="381"/>
      <c r="BB86" s="381"/>
      <c r="BC86" s="381"/>
      <c r="BD86" s="381"/>
      <c r="BE86" s="381"/>
      <c r="BF86" s="381"/>
      <c r="BG86" s="381"/>
      <c r="BH86" s="381"/>
      <c r="BI86" s="381"/>
      <c r="BJ86" s="381"/>
      <c r="BK86" s="381"/>
      <c r="BL86" s="381"/>
      <c r="BM86" s="381"/>
      <c r="BN86" s="381"/>
      <c r="BO86" s="381"/>
    </row>
    <row r="87" spans="1:67" s="379" customFormat="1" ht="12" customHeight="1">
      <c r="A87" s="451" t="s">
        <v>1089</v>
      </c>
      <c r="B87" s="435" t="s">
        <v>261</v>
      </c>
      <c r="C87" s="409" t="s">
        <v>1061</v>
      </c>
      <c r="D87" s="435" t="s">
        <v>261</v>
      </c>
      <c r="E87" s="405">
        <v>0</v>
      </c>
      <c r="F87" s="405">
        <v>0</v>
      </c>
      <c r="G87" s="405">
        <v>0.16261719</v>
      </c>
      <c r="H87" s="405">
        <v>0</v>
      </c>
      <c r="I87" s="404">
        <v>0.16261719</v>
      </c>
      <c r="J87" s="412">
        <v>0.16261719</v>
      </c>
      <c r="K87" s="412">
        <v>0</v>
      </c>
      <c r="L87" s="412">
        <v>0.16261719</v>
      </c>
      <c r="M87" s="412">
        <v>0</v>
      </c>
      <c r="N87" s="411">
        <v>0.32523438</v>
      </c>
      <c r="O87" s="468">
        <v>0.32523438</v>
      </c>
      <c r="P87" s="468">
        <v>0.32523438</v>
      </c>
      <c r="Q87" s="468">
        <v>0.32523438</v>
      </c>
      <c r="R87" s="411">
        <v>0.32523438</v>
      </c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 s="406"/>
      <c r="AT87" s="381"/>
      <c r="AU87" s="381"/>
      <c r="AV87" s="381"/>
      <c r="AW87" s="381"/>
      <c r="AX87" s="381"/>
      <c r="AY87" s="381"/>
      <c r="AZ87" s="381"/>
      <c r="BA87" s="381"/>
      <c r="BB87" s="381"/>
      <c r="BC87" s="381"/>
      <c r="BD87" s="381"/>
      <c r="BE87" s="381"/>
      <c r="BF87" s="381"/>
      <c r="BG87" s="381"/>
      <c r="BH87" s="381"/>
      <c r="BI87" s="381"/>
      <c r="BJ87" s="381"/>
      <c r="BK87" s="381"/>
      <c r="BL87" s="381"/>
      <c r="BM87" s="381"/>
      <c r="BN87" s="381"/>
      <c r="BO87" s="381"/>
    </row>
    <row r="88" spans="1:67" s="379" customFormat="1" ht="12" customHeight="1">
      <c r="A88" s="463"/>
      <c r="B88" s="437"/>
      <c r="C88" s="414" t="s">
        <v>1062</v>
      </c>
      <c r="D88" s="437"/>
      <c r="E88" s="415">
        <v>0</v>
      </c>
      <c r="F88" s="415">
        <v>0</v>
      </c>
      <c r="G88" s="415">
        <v>0</v>
      </c>
      <c r="H88" s="415">
        <v>0</v>
      </c>
      <c r="I88" s="416">
        <v>0</v>
      </c>
      <c r="J88" s="416">
        <v>0</v>
      </c>
      <c r="K88" s="416">
        <v>0</v>
      </c>
      <c r="L88" s="416">
        <v>0</v>
      </c>
      <c r="M88" s="416">
        <v>0</v>
      </c>
      <c r="N88" s="415">
        <v>0</v>
      </c>
      <c r="O88" s="419"/>
      <c r="P88" s="419"/>
      <c r="Q88" s="420"/>
      <c r="R88" s="415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 s="406"/>
      <c r="AT88" s="381"/>
      <c r="AU88" s="381"/>
      <c r="AV88" s="381"/>
      <c r="AW88" s="381"/>
      <c r="AX88" s="381"/>
      <c r="AY88" s="381"/>
      <c r="AZ88" s="381"/>
      <c r="BA88" s="381"/>
      <c r="BB88" s="381"/>
      <c r="BC88" s="381"/>
      <c r="BD88" s="381"/>
      <c r="BE88" s="381"/>
      <c r="BF88" s="381"/>
      <c r="BG88" s="381"/>
      <c r="BH88" s="381"/>
      <c r="BI88" s="381"/>
      <c r="BJ88" s="381"/>
      <c r="BK88" s="381"/>
      <c r="BL88" s="381"/>
      <c r="BM88" s="381"/>
      <c r="BN88" s="381"/>
      <c r="BO88" s="381"/>
    </row>
    <row r="89" spans="1:67" s="379" customFormat="1" ht="12" customHeight="1">
      <c r="A89" s="451" t="s">
        <v>385</v>
      </c>
      <c r="B89" s="433">
        <v>0.07</v>
      </c>
      <c r="C89" s="401" t="s">
        <v>1059</v>
      </c>
      <c r="D89" s="434"/>
      <c r="E89" s="405">
        <v>0</v>
      </c>
      <c r="F89" s="405">
        <v>0</v>
      </c>
      <c r="G89" s="405">
        <v>0</v>
      </c>
      <c r="H89" s="405">
        <v>0</v>
      </c>
      <c r="I89" s="404">
        <v>0</v>
      </c>
      <c r="J89" s="403">
        <v>0</v>
      </c>
      <c r="K89" s="403">
        <v>0</v>
      </c>
      <c r="L89" s="403">
        <v>0</v>
      </c>
      <c r="M89" s="403">
        <v>0</v>
      </c>
      <c r="N89" s="402">
        <v>0</v>
      </c>
      <c r="O89" s="412"/>
      <c r="P89" s="412"/>
      <c r="Q89" s="405"/>
      <c r="R89" s="405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 s="406"/>
      <c r="AT89" s="381"/>
      <c r="AU89" s="381"/>
      <c r="AV89" s="381"/>
      <c r="AW89" s="381"/>
      <c r="AX89" s="381"/>
      <c r="AY89" s="381"/>
      <c r="AZ89" s="381"/>
      <c r="BA89" s="381"/>
      <c r="BB89" s="381"/>
      <c r="BC89" s="381"/>
      <c r="BD89" s="381"/>
      <c r="BE89" s="381"/>
      <c r="BF89" s="381"/>
      <c r="BG89" s="381"/>
      <c r="BH89" s="381"/>
      <c r="BI89" s="381"/>
      <c r="BJ89" s="381"/>
      <c r="BK89" s="381"/>
      <c r="BL89" s="381"/>
      <c r="BM89" s="381"/>
      <c r="BN89" s="381"/>
      <c r="BO89" s="381"/>
    </row>
    <row r="90" spans="1:67" s="379" customFormat="1" ht="12" customHeight="1">
      <c r="A90" s="451" t="s">
        <v>1090</v>
      </c>
      <c r="B90" s="435" t="s">
        <v>261</v>
      </c>
      <c r="C90" s="409" t="s">
        <v>1061</v>
      </c>
      <c r="D90" s="435" t="s">
        <v>261</v>
      </c>
      <c r="E90" s="405">
        <v>0</v>
      </c>
      <c r="F90" s="405">
        <v>0</v>
      </c>
      <c r="G90" s="469">
        <v>0.00457747</v>
      </c>
      <c r="H90" s="405">
        <v>0</v>
      </c>
      <c r="I90" s="404">
        <v>0.00457747</v>
      </c>
      <c r="J90" s="470">
        <v>0.00457747</v>
      </c>
      <c r="K90" s="412">
        <v>0</v>
      </c>
      <c r="L90" s="470">
        <v>0.00457747</v>
      </c>
      <c r="M90" s="412">
        <v>0</v>
      </c>
      <c r="N90" s="411">
        <v>0.00915494</v>
      </c>
      <c r="O90" s="404">
        <v>0.01</v>
      </c>
      <c r="P90" s="404">
        <v>0.01</v>
      </c>
      <c r="Q90" s="404">
        <v>0.01</v>
      </c>
      <c r="R90" s="411">
        <v>0.00915494</v>
      </c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 s="406"/>
      <c r="AT90" s="381"/>
      <c r="AU90" s="381"/>
      <c r="AV90" s="381"/>
      <c r="AW90" s="381"/>
      <c r="AX90" s="381"/>
      <c r="AY90" s="381"/>
      <c r="AZ90" s="381"/>
      <c r="BA90" s="381"/>
      <c r="BB90" s="381"/>
      <c r="BC90" s="381"/>
      <c r="BD90" s="381"/>
      <c r="BE90" s="381"/>
      <c r="BF90" s="381"/>
      <c r="BG90" s="381"/>
      <c r="BH90" s="381"/>
      <c r="BI90" s="381"/>
      <c r="BJ90" s="381"/>
      <c r="BK90" s="381"/>
      <c r="BL90" s="381"/>
      <c r="BM90" s="381"/>
      <c r="BN90" s="381"/>
      <c r="BO90" s="381"/>
    </row>
    <row r="91" spans="1:67" s="379" customFormat="1" ht="12" customHeight="1">
      <c r="A91" s="463"/>
      <c r="B91" s="437"/>
      <c r="C91" s="414" t="s">
        <v>1062</v>
      </c>
      <c r="D91" s="437"/>
      <c r="E91" s="415">
        <v>0</v>
      </c>
      <c r="F91" s="415">
        <v>0</v>
      </c>
      <c r="G91" s="415">
        <v>0</v>
      </c>
      <c r="H91" s="415">
        <v>0</v>
      </c>
      <c r="I91" s="416">
        <v>0</v>
      </c>
      <c r="J91" s="416">
        <v>0</v>
      </c>
      <c r="K91" s="416">
        <v>0</v>
      </c>
      <c r="L91" s="416">
        <v>0</v>
      </c>
      <c r="M91" s="416">
        <v>0</v>
      </c>
      <c r="N91" s="415">
        <v>0</v>
      </c>
      <c r="O91" s="419"/>
      <c r="P91" s="419"/>
      <c r="Q91" s="420"/>
      <c r="R91" s="415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 s="406"/>
      <c r="AT91" s="381"/>
      <c r="AU91" s="381"/>
      <c r="AV91" s="381"/>
      <c r="AW91" s="381"/>
      <c r="AX91" s="381"/>
      <c r="AY91" s="381"/>
      <c r="AZ91" s="381"/>
      <c r="BA91" s="381"/>
      <c r="BB91" s="381"/>
      <c r="BC91" s="381"/>
      <c r="BD91" s="381"/>
      <c r="BE91" s="381"/>
      <c r="BF91" s="381"/>
      <c r="BG91" s="381"/>
      <c r="BH91" s="381"/>
      <c r="BI91" s="381"/>
      <c r="BJ91" s="381"/>
      <c r="BK91" s="381"/>
      <c r="BL91" s="381"/>
      <c r="BM91" s="381"/>
      <c r="BN91" s="381"/>
      <c r="BO91" s="381"/>
    </row>
    <row r="92" spans="1:67" s="379" customFormat="1" ht="12" customHeight="1">
      <c r="A92" s="451" t="s">
        <v>274</v>
      </c>
      <c r="B92" s="428">
        <v>1.44</v>
      </c>
      <c r="C92" s="401" t="s">
        <v>1059</v>
      </c>
      <c r="D92" s="410"/>
      <c r="E92" s="405">
        <v>0</v>
      </c>
      <c r="F92" s="405">
        <v>0</v>
      </c>
      <c r="G92" s="405">
        <v>0</v>
      </c>
      <c r="H92" s="405">
        <v>0</v>
      </c>
      <c r="I92" s="404">
        <v>0</v>
      </c>
      <c r="J92" s="404">
        <v>0</v>
      </c>
      <c r="K92" s="404">
        <v>0</v>
      </c>
      <c r="L92" s="404">
        <v>0</v>
      </c>
      <c r="M92" s="404">
        <v>0</v>
      </c>
      <c r="N92" s="405">
        <v>0</v>
      </c>
      <c r="O92" s="412"/>
      <c r="P92" s="412"/>
      <c r="Q92" s="405"/>
      <c r="R92" s="405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 s="406"/>
      <c r="AT92" s="381"/>
      <c r="AU92" s="381"/>
      <c r="AV92" s="381"/>
      <c r="AW92" s="381"/>
      <c r="AX92" s="381"/>
      <c r="AY92" s="381"/>
      <c r="AZ92" s="381"/>
      <c r="BA92" s="381"/>
      <c r="BB92" s="381"/>
      <c r="BC92" s="381"/>
      <c r="BD92" s="381"/>
      <c r="BE92" s="381"/>
      <c r="BF92" s="381"/>
      <c r="BG92" s="381"/>
      <c r="BH92" s="381"/>
      <c r="BI92" s="381"/>
      <c r="BJ92" s="381"/>
      <c r="BK92" s="381"/>
      <c r="BL92" s="381"/>
      <c r="BM92" s="381"/>
      <c r="BN92" s="381"/>
      <c r="BO92" s="381"/>
    </row>
    <row r="93" spans="1:67" s="379" customFormat="1" ht="12" customHeight="1">
      <c r="A93" s="451" t="s">
        <v>1091</v>
      </c>
      <c r="B93" s="410" t="s">
        <v>1060</v>
      </c>
      <c r="C93" s="409" t="s">
        <v>1061</v>
      </c>
      <c r="D93" s="410" t="s">
        <v>252</v>
      </c>
      <c r="E93" s="405">
        <v>0</v>
      </c>
      <c r="F93" s="405">
        <v>0.07380258</v>
      </c>
      <c r="G93" s="405">
        <v>0</v>
      </c>
      <c r="H93" s="405">
        <v>0.07380258</v>
      </c>
      <c r="I93" s="404">
        <v>0.14760516</v>
      </c>
      <c r="J93" s="412">
        <v>0</v>
      </c>
      <c r="K93" s="412">
        <v>0.07380258</v>
      </c>
      <c r="L93" s="412">
        <v>0</v>
      </c>
      <c r="M93" s="412">
        <v>0.07380258</v>
      </c>
      <c r="N93" s="411">
        <v>0.14760516</v>
      </c>
      <c r="O93" s="404">
        <v>0.0738028356036056</v>
      </c>
      <c r="P93" s="404"/>
      <c r="Q93" s="405"/>
      <c r="R93" s="411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 s="406"/>
      <c r="AT93" s="381"/>
      <c r="AU93" s="381"/>
      <c r="AV93" s="381"/>
      <c r="AW93" s="381"/>
      <c r="AX93" s="381"/>
      <c r="AY93" s="381"/>
      <c r="AZ93" s="381"/>
      <c r="BA93" s="381"/>
      <c r="BB93" s="381"/>
      <c r="BC93" s="381"/>
      <c r="BD93" s="381"/>
      <c r="BE93" s="381"/>
      <c r="BF93" s="381"/>
      <c r="BG93" s="381"/>
      <c r="BH93" s="381"/>
      <c r="BI93" s="381"/>
      <c r="BJ93" s="381"/>
      <c r="BK93" s="381"/>
      <c r="BL93" s="381"/>
      <c r="BM93" s="381"/>
      <c r="BN93" s="381"/>
      <c r="BO93" s="381"/>
    </row>
    <row r="94" spans="1:67" s="379" customFormat="1" ht="12" customHeight="1">
      <c r="A94" s="450"/>
      <c r="B94" s="449"/>
      <c r="C94" s="414" t="s">
        <v>1062</v>
      </c>
      <c r="D94" s="395"/>
      <c r="E94" s="415">
        <v>0</v>
      </c>
      <c r="F94" s="415">
        <v>0.00891098</v>
      </c>
      <c r="G94" s="415">
        <v>0</v>
      </c>
      <c r="H94" s="415">
        <v>0.005797</v>
      </c>
      <c r="I94" s="416">
        <v>0.01470798</v>
      </c>
      <c r="J94" s="461">
        <v>0</v>
      </c>
      <c r="K94" s="461">
        <v>0.00537597</v>
      </c>
      <c r="L94" s="461">
        <v>0</v>
      </c>
      <c r="M94" s="471">
        <v>0.00358398</v>
      </c>
      <c r="N94" s="418">
        <v>0.00895995</v>
      </c>
      <c r="O94" s="442">
        <v>0.00178219</v>
      </c>
      <c r="P94" s="419"/>
      <c r="Q94" s="420"/>
      <c r="R94" s="415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 s="406"/>
      <c r="AT94" s="381"/>
      <c r="AU94" s="381"/>
      <c r="AV94" s="381"/>
      <c r="AW94" s="381"/>
      <c r="AX94" s="381"/>
      <c r="AY94" s="381"/>
      <c r="AZ94" s="381"/>
      <c r="BA94" s="381"/>
      <c r="BB94" s="381"/>
      <c r="BC94" s="381"/>
      <c r="BD94" s="381"/>
      <c r="BE94" s="381"/>
      <c r="BF94" s="381"/>
      <c r="BG94" s="381"/>
      <c r="BH94" s="381"/>
      <c r="BI94" s="381"/>
      <c r="BJ94" s="381"/>
      <c r="BK94" s="381"/>
      <c r="BL94" s="381"/>
      <c r="BM94" s="381"/>
      <c r="BN94" s="381"/>
      <c r="BO94" s="381"/>
    </row>
    <row r="95" spans="1:67" s="379" customFormat="1" ht="12" customHeight="1">
      <c r="A95" s="451" t="s">
        <v>322</v>
      </c>
      <c r="B95" s="428">
        <v>1.16</v>
      </c>
      <c r="C95" s="401" t="s">
        <v>1059</v>
      </c>
      <c r="D95" s="410"/>
      <c r="E95" s="405">
        <v>0</v>
      </c>
      <c r="F95" s="405">
        <v>0</v>
      </c>
      <c r="G95" s="405">
        <v>0</v>
      </c>
      <c r="H95" s="405">
        <v>0</v>
      </c>
      <c r="I95" s="403">
        <v>0</v>
      </c>
      <c r="J95" s="403">
        <v>0</v>
      </c>
      <c r="K95" s="403">
        <v>0</v>
      </c>
      <c r="L95" s="403">
        <v>0</v>
      </c>
      <c r="M95" s="403">
        <v>0</v>
      </c>
      <c r="N95" s="402">
        <v>0</v>
      </c>
      <c r="O95" s="404"/>
      <c r="P95" s="404"/>
      <c r="Q95" s="405"/>
      <c r="R95" s="40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 s="406"/>
      <c r="AT95" s="381"/>
      <c r="AU95" s="381"/>
      <c r="AV95" s="381"/>
      <c r="AW95" s="381"/>
      <c r="AX95" s="381"/>
      <c r="AY95" s="381"/>
      <c r="AZ95" s="381"/>
      <c r="BA95" s="381"/>
      <c r="BB95" s="381"/>
      <c r="BC95" s="381"/>
      <c r="BD95" s="381"/>
      <c r="BE95" s="381"/>
      <c r="BF95" s="381"/>
      <c r="BG95" s="381"/>
      <c r="BH95" s="381"/>
      <c r="BI95" s="381"/>
      <c r="BJ95" s="381"/>
      <c r="BK95" s="381"/>
      <c r="BL95" s="381"/>
      <c r="BM95" s="381"/>
      <c r="BN95" s="381"/>
      <c r="BO95" s="381"/>
    </row>
    <row r="96" spans="1:67" s="379" customFormat="1" ht="12" customHeight="1">
      <c r="A96" s="451" t="s">
        <v>1092</v>
      </c>
      <c r="B96" s="428" t="s">
        <v>261</v>
      </c>
      <c r="C96" s="409" t="s">
        <v>1061</v>
      </c>
      <c r="D96" s="410" t="s">
        <v>261</v>
      </c>
      <c r="E96" s="405">
        <v>0</v>
      </c>
      <c r="F96" s="405">
        <v>0.09701773</v>
      </c>
      <c r="G96" s="405">
        <v>0</v>
      </c>
      <c r="H96" s="405">
        <v>0.09701773</v>
      </c>
      <c r="I96" s="412">
        <v>0.19403546</v>
      </c>
      <c r="J96" s="412">
        <v>0</v>
      </c>
      <c r="K96" s="412">
        <v>0.09701773</v>
      </c>
      <c r="L96" s="412">
        <v>0</v>
      </c>
      <c r="M96" s="412">
        <v>0.09701773</v>
      </c>
      <c r="N96" s="411">
        <v>0.19403546</v>
      </c>
      <c r="O96" s="405">
        <v>0.19403546</v>
      </c>
      <c r="P96" s="405">
        <v>0.19403546</v>
      </c>
      <c r="Q96" s="405">
        <v>0.19403546</v>
      </c>
      <c r="R96" s="411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 s="406"/>
      <c r="AT96" s="381"/>
      <c r="AU96" s="381"/>
      <c r="AV96" s="381"/>
      <c r="AW96" s="381"/>
      <c r="AX96" s="381"/>
      <c r="AY96" s="381"/>
      <c r="AZ96" s="381"/>
      <c r="BA96" s="381"/>
      <c r="BB96" s="381"/>
      <c r="BC96" s="381"/>
      <c r="BD96" s="381"/>
      <c r="BE96" s="381"/>
      <c r="BF96" s="381"/>
      <c r="BG96" s="381"/>
      <c r="BH96" s="381"/>
      <c r="BI96" s="381"/>
      <c r="BJ96" s="381"/>
      <c r="BK96" s="381"/>
      <c r="BL96" s="381"/>
      <c r="BM96" s="381"/>
      <c r="BN96" s="381"/>
      <c r="BO96" s="381"/>
    </row>
    <row r="97" spans="1:67" s="379" customFormat="1" ht="12" customHeight="1">
      <c r="A97" s="450"/>
      <c r="B97" s="449"/>
      <c r="C97" s="414" t="s">
        <v>1062</v>
      </c>
      <c r="D97" s="395"/>
      <c r="E97" s="405">
        <v>0</v>
      </c>
      <c r="F97" s="405">
        <v>0.038257</v>
      </c>
      <c r="G97" s="405">
        <v>0</v>
      </c>
      <c r="H97" s="405">
        <v>0.03443159</v>
      </c>
      <c r="I97" s="416">
        <v>0.07268859</v>
      </c>
      <c r="J97" s="416">
        <v>0</v>
      </c>
      <c r="K97" s="416">
        <v>0.03060586</v>
      </c>
      <c r="L97" s="416">
        <v>0</v>
      </c>
      <c r="M97" s="416">
        <v>0.02692726</v>
      </c>
      <c r="N97" s="415">
        <v>0.05753312</v>
      </c>
      <c r="O97" s="419">
        <v>0.042167130000000004</v>
      </c>
      <c r="P97" s="419">
        <v>0.02682216</v>
      </c>
      <c r="Q97" s="420">
        <v>0.0114772</v>
      </c>
      <c r="R97" s="415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 s="406"/>
      <c r="AT97" s="381"/>
      <c r="AU97" s="381"/>
      <c r="AV97" s="381"/>
      <c r="AW97" s="381"/>
      <c r="AX97" s="381"/>
      <c r="AY97" s="381"/>
      <c r="AZ97" s="381"/>
      <c r="BA97" s="381"/>
      <c r="BB97" s="381"/>
      <c r="BC97" s="381"/>
      <c r="BD97" s="381"/>
      <c r="BE97" s="381"/>
      <c r="BF97" s="381"/>
      <c r="BG97" s="381"/>
      <c r="BH97" s="381"/>
      <c r="BI97" s="381"/>
      <c r="BJ97" s="381"/>
      <c r="BK97" s="381"/>
      <c r="BL97" s="381"/>
      <c r="BM97" s="381"/>
      <c r="BN97" s="381"/>
      <c r="BO97" s="381"/>
    </row>
    <row r="98" spans="1:67" s="379" customFormat="1" ht="12" customHeight="1">
      <c r="A98" s="451" t="s">
        <v>385</v>
      </c>
      <c r="B98" s="428">
        <v>17.66</v>
      </c>
      <c r="C98" s="401" t="s">
        <v>1059</v>
      </c>
      <c r="D98" s="410"/>
      <c r="E98" s="402">
        <v>0</v>
      </c>
      <c r="F98" s="402"/>
      <c r="G98" s="402"/>
      <c r="H98" s="402"/>
      <c r="I98" s="403"/>
      <c r="J98" s="404">
        <v>0</v>
      </c>
      <c r="K98" s="404">
        <v>0</v>
      </c>
      <c r="L98" s="404">
        <v>0</v>
      </c>
      <c r="M98" s="404">
        <v>0</v>
      </c>
      <c r="N98" s="405">
        <v>0</v>
      </c>
      <c r="O98" s="404"/>
      <c r="P98" s="404"/>
      <c r="Q98" s="405"/>
      <c r="R98" s="405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 s="406"/>
      <c r="AT98" s="381"/>
      <c r="AU98" s="381"/>
      <c r="AV98" s="381"/>
      <c r="AW98" s="381"/>
      <c r="AX98" s="381"/>
      <c r="AY98" s="381"/>
      <c r="AZ98" s="381"/>
      <c r="BA98" s="381"/>
      <c r="BB98" s="381"/>
      <c r="BC98" s="381"/>
      <c r="BD98" s="381"/>
      <c r="BE98" s="381"/>
      <c r="BF98" s="381"/>
      <c r="BG98" s="381"/>
      <c r="BH98" s="381"/>
      <c r="BI98" s="381"/>
      <c r="BJ98" s="381"/>
      <c r="BK98" s="381"/>
      <c r="BL98" s="381"/>
      <c r="BM98" s="381"/>
      <c r="BN98" s="381"/>
      <c r="BO98" s="381"/>
    </row>
    <row r="99" spans="1:67" s="379" customFormat="1" ht="12" customHeight="1">
      <c r="A99" s="451" t="s">
        <v>1093</v>
      </c>
      <c r="B99" s="428" t="s">
        <v>382</v>
      </c>
      <c r="C99" s="409" t="s">
        <v>1061</v>
      </c>
      <c r="D99" s="410" t="s">
        <v>261</v>
      </c>
      <c r="E99" s="405"/>
      <c r="F99" s="405"/>
      <c r="G99" s="405"/>
      <c r="H99" s="405"/>
      <c r="I99" s="412"/>
      <c r="J99" s="412">
        <v>0.14453679</v>
      </c>
      <c r="K99" s="412">
        <v>0</v>
      </c>
      <c r="L99" s="412">
        <v>0.1474319</v>
      </c>
      <c r="M99" s="412">
        <v>0</v>
      </c>
      <c r="N99" s="411">
        <v>0.29196869000000003</v>
      </c>
      <c r="O99" s="468">
        <v>0.294864</v>
      </c>
      <c r="P99" s="468">
        <v>0.294864</v>
      </c>
      <c r="Q99" s="468">
        <v>0.294864</v>
      </c>
      <c r="R99" s="411">
        <v>0.294864</v>
      </c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 s="406"/>
      <c r="AT99" s="381"/>
      <c r="AU99" s="381"/>
      <c r="AV99" s="381"/>
      <c r="AW99" s="381"/>
      <c r="AX99" s="381"/>
      <c r="AY99" s="381"/>
      <c r="AZ99" s="381"/>
      <c r="BA99" s="381"/>
      <c r="BB99" s="381"/>
      <c r="BC99" s="381"/>
      <c r="BD99" s="381"/>
      <c r="BE99" s="381"/>
      <c r="BF99" s="381"/>
      <c r="BG99" s="381"/>
      <c r="BH99" s="381"/>
      <c r="BI99" s="381"/>
      <c r="BJ99" s="381"/>
      <c r="BK99" s="381"/>
      <c r="BL99" s="381"/>
      <c r="BM99" s="381"/>
      <c r="BN99" s="381"/>
      <c r="BO99" s="381"/>
    </row>
    <row r="100" spans="1:67" s="379" customFormat="1" ht="12" customHeight="1">
      <c r="A100" s="450"/>
      <c r="B100" s="449"/>
      <c r="C100" s="414" t="s">
        <v>1062</v>
      </c>
      <c r="D100" s="395"/>
      <c r="E100" s="420"/>
      <c r="F100" s="420"/>
      <c r="G100" s="420"/>
      <c r="H100" s="420"/>
      <c r="I100" s="416"/>
      <c r="J100" s="461">
        <v>0</v>
      </c>
      <c r="K100" s="461">
        <v>0</v>
      </c>
      <c r="L100" s="461">
        <v>0</v>
      </c>
      <c r="M100" s="461">
        <v>0</v>
      </c>
      <c r="N100" s="418">
        <v>0</v>
      </c>
      <c r="O100" s="419"/>
      <c r="P100" s="419"/>
      <c r="Q100" s="420"/>
      <c r="R100" s="415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406"/>
      <c r="AT100" s="381"/>
      <c r="AU100" s="381"/>
      <c r="AV100" s="381"/>
      <c r="AW100" s="381"/>
      <c r="AX100" s="381"/>
      <c r="AY100" s="381"/>
      <c r="AZ100" s="381"/>
      <c r="BA100" s="381"/>
      <c r="BB100" s="381"/>
      <c r="BC100" s="381"/>
      <c r="BD100" s="381"/>
      <c r="BE100" s="381"/>
      <c r="BF100" s="381"/>
      <c r="BG100" s="381"/>
      <c r="BH100" s="381"/>
      <c r="BI100" s="381"/>
      <c r="BJ100" s="381"/>
      <c r="BK100" s="381"/>
      <c r="BL100" s="381"/>
      <c r="BM100" s="381"/>
      <c r="BN100" s="381"/>
      <c r="BO100" s="381"/>
    </row>
    <row r="101" spans="1:67" s="379" customFormat="1" ht="12" customHeight="1">
      <c r="A101" s="451" t="s">
        <v>385</v>
      </c>
      <c r="B101" s="433">
        <v>5.166161</v>
      </c>
      <c r="C101" s="401" t="s">
        <v>1059</v>
      </c>
      <c r="D101" s="434"/>
      <c r="E101" s="405">
        <v>0</v>
      </c>
      <c r="F101" s="405">
        <v>0</v>
      </c>
      <c r="G101" s="405">
        <v>0</v>
      </c>
      <c r="H101" s="405">
        <v>0</v>
      </c>
      <c r="I101" s="412">
        <v>0</v>
      </c>
      <c r="J101" s="403">
        <v>0</v>
      </c>
      <c r="K101" s="403">
        <v>0</v>
      </c>
      <c r="L101" s="403">
        <v>0</v>
      </c>
      <c r="M101" s="403">
        <v>0</v>
      </c>
      <c r="N101" s="402">
        <v>0</v>
      </c>
      <c r="O101" s="412"/>
      <c r="P101" s="412"/>
      <c r="Q101" s="405"/>
      <c r="R101" s="405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406"/>
      <c r="AT101" s="381"/>
      <c r="AU101" s="381"/>
      <c r="AV101" s="381"/>
      <c r="AW101" s="381"/>
      <c r="AX101" s="381"/>
      <c r="AY101" s="381"/>
      <c r="AZ101" s="381"/>
      <c r="BA101" s="381"/>
      <c r="BB101" s="381"/>
      <c r="BC101" s="381"/>
      <c r="BD101" s="381"/>
      <c r="BE101" s="381"/>
      <c r="BF101" s="381"/>
      <c r="BG101" s="381"/>
      <c r="BH101" s="381"/>
      <c r="BI101" s="381"/>
      <c r="BJ101" s="381"/>
      <c r="BK101" s="381"/>
      <c r="BL101" s="381"/>
      <c r="BM101" s="381"/>
      <c r="BN101" s="381"/>
      <c r="BO101" s="381"/>
    </row>
    <row r="102" spans="1:67" s="379" customFormat="1" ht="12" customHeight="1">
      <c r="A102" s="451" t="s">
        <v>1094</v>
      </c>
      <c r="B102" s="435" t="s">
        <v>261</v>
      </c>
      <c r="C102" s="409" t="s">
        <v>1061</v>
      </c>
      <c r="D102" s="435" t="s">
        <v>261</v>
      </c>
      <c r="E102" s="405">
        <v>0.30389183</v>
      </c>
      <c r="F102" s="405">
        <v>0</v>
      </c>
      <c r="G102" s="405">
        <v>0.30389183</v>
      </c>
      <c r="H102" s="405">
        <v>0</v>
      </c>
      <c r="I102" s="412">
        <v>0.60778366</v>
      </c>
      <c r="J102" s="412">
        <v>0.30389183</v>
      </c>
      <c r="K102" s="412">
        <v>0</v>
      </c>
      <c r="L102" s="412">
        <v>0.30389183</v>
      </c>
      <c r="M102" s="412">
        <v>0</v>
      </c>
      <c r="N102" s="411">
        <v>0.60778366</v>
      </c>
      <c r="O102" s="404">
        <v>0.60778366</v>
      </c>
      <c r="P102" s="404">
        <v>0.60778366</v>
      </c>
      <c r="Q102" s="404">
        <v>0.60778366</v>
      </c>
      <c r="R102" s="411">
        <v>0.60778366</v>
      </c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406"/>
      <c r="AT102" s="381"/>
      <c r="AU102" s="381"/>
      <c r="AV102" s="381"/>
      <c r="AW102" s="381"/>
      <c r="AX102" s="381"/>
      <c r="AY102" s="381"/>
      <c r="AZ102" s="381"/>
      <c r="BA102" s="381"/>
      <c r="BB102" s="381"/>
      <c r="BC102" s="381"/>
      <c r="BD102" s="381"/>
      <c r="BE102" s="381"/>
      <c r="BF102" s="381"/>
      <c r="BG102" s="381"/>
      <c r="BH102" s="381"/>
      <c r="BI102" s="381"/>
      <c r="BJ102" s="381"/>
      <c r="BK102" s="381"/>
      <c r="BL102" s="381"/>
      <c r="BM102" s="381"/>
      <c r="BN102" s="381"/>
      <c r="BO102" s="381"/>
    </row>
    <row r="103" spans="1:67" s="379" customFormat="1" ht="12" customHeight="1">
      <c r="A103" s="463"/>
      <c r="B103" s="437"/>
      <c r="C103" s="414" t="s">
        <v>1062</v>
      </c>
      <c r="D103" s="437"/>
      <c r="E103" s="415">
        <v>0</v>
      </c>
      <c r="F103" s="415">
        <v>0</v>
      </c>
      <c r="G103" s="415">
        <v>0</v>
      </c>
      <c r="H103" s="415">
        <v>0</v>
      </c>
      <c r="I103" s="416">
        <v>0</v>
      </c>
      <c r="J103" s="416">
        <v>0</v>
      </c>
      <c r="K103" s="416">
        <v>0</v>
      </c>
      <c r="L103" s="416">
        <v>0</v>
      </c>
      <c r="M103" s="416">
        <v>0</v>
      </c>
      <c r="N103" s="415">
        <v>0</v>
      </c>
      <c r="O103" s="419"/>
      <c r="P103" s="419"/>
      <c r="Q103" s="420"/>
      <c r="R103" s="415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406"/>
      <c r="AT103" s="381"/>
      <c r="AU103" s="381"/>
      <c r="AV103" s="381"/>
      <c r="AW103" s="381"/>
      <c r="AX103" s="381"/>
      <c r="AY103" s="381"/>
      <c r="AZ103" s="381"/>
      <c r="BA103" s="381"/>
      <c r="BB103" s="381"/>
      <c r="BC103" s="381"/>
      <c r="BD103" s="381"/>
      <c r="BE103" s="381"/>
      <c r="BF103" s="381"/>
      <c r="BG103" s="381"/>
      <c r="BH103" s="381"/>
      <c r="BI103" s="381"/>
      <c r="BJ103" s="381"/>
      <c r="BK103" s="381"/>
      <c r="BL103" s="381"/>
      <c r="BM103" s="381"/>
      <c r="BN103" s="381"/>
      <c r="BO103" s="381"/>
    </row>
    <row r="104" spans="1:67" s="379" customFormat="1" ht="12" customHeight="1">
      <c r="A104" s="451" t="s">
        <v>372</v>
      </c>
      <c r="B104" s="426" t="s">
        <v>376</v>
      </c>
      <c r="C104" s="401" t="s">
        <v>1059</v>
      </c>
      <c r="D104" s="472"/>
      <c r="E104" s="405">
        <v>0</v>
      </c>
      <c r="F104" s="405">
        <v>0</v>
      </c>
      <c r="G104" s="405">
        <v>0</v>
      </c>
      <c r="H104" s="405">
        <v>0</v>
      </c>
      <c r="I104" s="404">
        <v>0</v>
      </c>
      <c r="J104" s="404">
        <v>0</v>
      </c>
      <c r="K104" s="404">
        <v>0</v>
      </c>
      <c r="L104" s="404">
        <v>0</v>
      </c>
      <c r="M104" s="404">
        <v>0</v>
      </c>
      <c r="N104" s="405">
        <v>0</v>
      </c>
      <c r="O104" s="404"/>
      <c r="P104" s="404"/>
      <c r="Q104" s="405"/>
      <c r="R104" s="405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406"/>
      <c r="AT104" s="381"/>
      <c r="AU104" s="381"/>
      <c r="AV104" s="381"/>
      <c r="AW104" s="381"/>
      <c r="AX104" s="381"/>
      <c r="AY104" s="381"/>
      <c r="AZ104" s="381"/>
      <c r="BA104" s="381"/>
      <c r="BB104" s="381"/>
      <c r="BC104" s="381"/>
      <c r="BD104" s="381"/>
      <c r="BE104" s="381"/>
      <c r="BF104" s="381"/>
      <c r="BG104" s="381"/>
      <c r="BH104" s="381"/>
      <c r="BI104" s="381"/>
      <c r="BJ104" s="381"/>
      <c r="BK104" s="381"/>
      <c r="BL104" s="381"/>
      <c r="BM104" s="381"/>
      <c r="BN104" s="381"/>
      <c r="BO104" s="381"/>
    </row>
    <row r="105" spans="1:67" s="379" customFormat="1" ht="12" customHeight="1">
      <c r="A105" s="451" t="s">
        <v>1095</v>
      </c>
      <c r="B105" s="472" t="s">
        <v>382</v>
      </c>
      <c r="C105" s="409" t="s">
        <v>1061</v>
      </c>
      <c r="D105" s="472" t="s">
        <v>382</v>
      </c>
      <c r="E105" s="405">
        <v>0</v>
      </c>
      <c r="F105" s="405">
        <v>0.02177713</v>
      </c>
      <c r="G105" s="405">
        <v>0</v>
      </c>
      <c r="H105" s="405">
        <v>0.02177713</v>
      </c>
      <c r="I105" s="404">
        <v>0.04355426</v>
      </c>
      <c r="J105" s="412">
        <v>0</v>
      </c>
      <c r="K105" s="412">
        <v>0.02177713</v>
      </c>
      <c r="L105" s="412">
        <v>0</v>
      </c>
      <c r="M105" s="412">
        <v>0.02177713</v>
      </c>
      <c r="N105" s="411">
        <v>0.04355426</v>
      </c>
      <c r="O105" s="404">
        <v>0.04355426</v>
      </c>
      <c r="P105" s="404">
        <v>0.04355426</v>
      </c>
      <c r="Q105" s="404">
        <v>0.04355426</v>
      </c>
      <c r="R105" s="411">
        <v>0.04355426</v>
      </c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406"/>
      <c r="AT105" s="381"/>
      <c r="AU105" s="381"/>
      <c r="AV105" s="381"/>
      <c r="AW105" s="381"/>
      <c r="AX105" s="381"/>
      <c r="AY105" s="381"/>
      <c r="AZ105" s="381"/>
      <c r="BA105" s="381"/>
      <c r="BB105" s="381"/>
      <c r="BC105" s="381"/>
      <c r="BD105" s="381"/>
      <c r="BE105" s="381"/>
      <c r="BF105" s="381"/>
      <c r="BG105" s="381"/>
      <c r="BH105" s="381"/>
      <c r="BI105" s="381"/>
      <c r="BJ105" s="381"/>
      <c r="BK105" s="381"/>
      <c r="BL105" s="381"/>
      <c r="BM105" s="381"/>
      <c r="BN105" s="381"/>
      <c r="BO105" s="381"/>
    </row>
    <row r="106" spans="1:67" s="379" customFormat="1" ht="12" customHeight="1">
      <c r="A106" s="450"/>
      <c r="B106" s="420"/>
      <c r="C106" s="414" t="s">
        <v>1062</v>
      </c>
      <c r="D106" s="473"/>
      <c r="E106" s="405">
        <v>0</v>
      </c>
      <c r="F106" s="405">
        <v>0</v>
      </c>
      <c r="G106" s="405">
        <v>0</v>
      </c>
      <c r="H106" s="405">
        <v>0</v>
      </c>
      <c r="I106" s="416">
        <v>0</v>
      </c>
      <c r="J106" s="416">
        <v>0</v>
      </c>
      <c r="K106" s="416">
        <v>0</v>
      </c>
      <c r="L106" s="416">
        <v>0</v>
      </c>
      <c r="M106" s="416">
        <v>0</v>
      </c>
      <c r="N106" s="415">
        <v>0</v>
      </c>
      <c r="O106" s="419"/>
      <c r="P106" s="419"/>
      <c r="Q106" s="420"/>
      <c r="R106" s="415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406"/>
      <c r="AT106" s="381"/>
      <c r="AU106" s="381"/>
      <c r="AV106" s="381"/>
      <c r="AW106" s="381"/>
      <c r="AX106" s="381"/>
      <c r="AY106" s="381"/>
      <c r="AZ106" s="381"/>
      <c r="BA106" s="381"/>
      <c r="BB106" s="381"/>
      <c r="BC106" s="381"/>
      <c r="BD106" s="381"/>
      <c r="BE106" s="381"/>
      <c r="BF106" s="381"/>
      <c r="BG106" s="381"/>
      <c r="BH106" s="381"/>
      <c r="BI106" s="381"/>
      <c r="BJ106" s="381"/>
      <c r="BK106" s="381"/>
      <c r="BL106" s="381"/>
      <c r="BM106" s="381"/>
      <c r="BN106" s="381"/>
      <c r="BO106" s="381"/>
    </row>
    <row r="107" spans="1:67" s="379" customFormat="1" ht="12" customHeight="1">
      <c r="A107" s="451" t="s">
        <v>372</v>
      </c>
      <c r="B107" s="474">
        <v>17.3548674</v>
      </c>
      <c r="C107" s="401" t="s">
        <v>1059</v>
      </c>
      <c r="D107" s="435"/>
      <c r="E107" s="402">
        <v>0</v>
      </c>
      <c r="F107" s="402">
        <v>0</v>
      </c>
      <c r="G107" s="402">
        <v>0</v>
      </c>
      <c r="H107" s="402">
        <v>0</v>
      </c>
      <c r="I107" s="403">
        <v>0</v>
      </c>
      <c r="J107" s="412">
        <v>0</v>
      </c>
      <c r="K107" s="412">
        <v>0</v>
      </c>
      <c r="L107" s="412">
        <v>0</v>
      </c>
      <c r="M107" s="412">
        <v>0</v>
      </c>
      <c r="N107" s="465">
        <v>0</v>
      </c>
      <c r="O107" s="464"/>
      <c r="P107" s="464"/>
      <c r="Q107" s="405"/>
      <c r="R107" s="405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406"/>
      <c r="AT107" s="381"/>
      <c r="AU107" s="381"/>
      <c r="AV107" s="381"/>
      <c r="AW107" s="381"/>
      <c r="AX107" s="381"/>
      <c r="AY107" s="381"/>
      <c r="AZ107" s="381"/>
      <c r="BA107" s="381"/>
      <c r="BB107" s="381"/>
      <c r="BC107" s="381"/>
      <c r="BD107" s="381"/>
      <c r="BE107" s="381"/>
      <c r="BF107" s="381"/>
      <c r="BG107" s="381"/>
      <c r="BH107" s="381"/>
      <c r="BI107" s="381"/>
      <c r="BJ107" s="381"/>
      <c r="BK107" s="381"/>
      <c r="BL107" s="381"/>
      <c r="BM107" s="381"/>
      <c r="BN107" s="381"/>
      <c r="BO107" s="381"/>
    </row>
    <row r="108" spans="1:67" s="379" customFormat="1" ht="12" customHeight="1">
      <c r="A108" s="451" t="s">
        <v>1096</v>
      </c>
      <c r="B108" s="474" t="s">
        <v>382</v>
      </c>
      <c r="C108" s="409" t="s">
        <v>1061</v>
      </c>
      <c r="D108" s="435" t="s">
        <v>382</v>
      </c>
      <c r="E108" s="411">
        <v>1.02087425</v>
      </c>
      <c r="F108" s="411">
        <v>0</v>
      </c>
      <c r="G108" s="411">
        <v>1.02087455</v>
      </c>
      <c r="H108" s="411">
        <v>0</v>
      </c>
      <c r="I108" s="404">
        <v>2.0417488</v>
      </c>
      <c r="J108" s="412">
        <v>0</v>
      </c>
      <c r="K108" s="412">
        <v>1.02087455</v>
      </c>
      <c r="L108" s="412">
        <v>1.02087455</v>
      </c>
      <c r="M108" s="412">
        <v>0</v>
      </c>
      <c r="N108" s="465">
        <v>2.0417491</v>
      </c>
      <c r="O108" s="404">
        <v>2.0417491</v>
      </c>
      <c r="P108" s="404">
        <v>2.0417491</v>
      </c>
      <c r="Q108" s="404">
        <v>2.0417491</v>
      </c>
      <c r="R108" s="411">
        <v>2.0417491</v>
      </c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406"/>
      <c r="AT108" s="381"/>
      <c r="AU108" s="381"/>
      <c r="AV108" s="381"/>
      <c r="AW108" s="381"/>
      <c r="AX108" s="381"/>
      <c r="AY108" s="381"/>
      <c r="AZ108" s="381"/>
      <c r="BA108" s="381"/>
      <c r="BB108" s="381"/>
      <c r="BC108" s="381"/>
      <c r="BD108" s="381"/>
      <c r="BE108" s="381"/>
      <c r="BF108" s="381"/>
      <c r="BG108" s="381"/>
      <c r="BH108" s="381"/>
      <c r="BI108" s="381"/>
      <c r="BJ108" s="381"/>
      <c r="BK108" s="381"/>
      <c r="BL108" s="381"/>
      <c r="BM108" s="381"/>
      <c r="BN108" s="381"/>
      <c r="BO108" s="381"/>
    </row>
    <row r="109" spans="1:67" s="379" customFormat="1" ht="12" customHeight="1">
      <c r="A109" s="463"/>
      <c r="B109" s="475"/>
      <c r="C109" s="414" t="s">
        <v>1062</v>
      </c>
      <c r="D109" s="437"/>
      <c r="E109" s="415">
        <v>0</v>
      </c>
      <c r="F109" s="415">
        <v>0</v>
      </c>
      <c r="G109" s="415">
        <v>0</v>
      </c>
      <c r="H109" s="415">
        <v>0</v>
      </c>
      <c r="I109" s="419">
        <v>0</v>
      </c>
      <c r="J109" s="461">
        <v>0</v>
      </c>
      <c r="K109" s="461">
        <v>0</v>
      </c>
      <c r="L109" s="461">
        <v>0</v>
      </c>
      <c r="M109" s="461">
        <v>0</v>
      </c>
      <c r="N109" s="415">
        <v>0</v>
      </c>
      <c r="O109" s="476"/>
      <c r="P109" s="476"/>
      <c r="Q109" s="420"/>
      <c r="R109" s="415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406"/>
      <c r="AT109" s="381"/>
      <c r="AU109" s="381"/>
      <c r="AV109" s="381"/>
      <c r="AW109" s="381"/>
      <c r="AX109" s="381"/>
      <c r="AY109" s="381"/>
      <c r="AZ109" s="381"/>
      <c r="BA109" s="381"/>
      <c r="BB109" s="381"/>
      <c r="BC109" s="381"/>
      <c r="BD109" s="381"/>
      <c r="BE109" s="381"/>
      <c r="BF109" s="381"/>
      <c r="BG109" s="381"/>
      <c r="BH109" s="381"/>
      <c r="BI109" s="381"/>
      <c r="BJ109" s="381"/>
      <c r="BK109" s="381"/>
      <c r="BL109" s="381"/>
      <c r="BM109" s="381"/>
      <c r="BN109" s="381"/>
      <c r="BO109" s="381"/>
    </row>
    <row r="110" spans="1:67" s="379" customFormat="1" ht="12" customHeight="1">
      <c r="A110" s="451" t="s">
        <v>309</v>
      </c>
      <c r="B110" s="474">
        <v>3</v>
      </c>
      <c r="C110" s="401" t="s">
        <v>1059</v>
      </c>
      <c r="D110" s="435"/>
      <c r="E110" s="405">
        <v>0</v>
      </c>
      <c r="F110" s="405">
        <v>0</v>
      </c>
      <c r="G110" s="405">
        <v>0</v>
      </c>
      <c r="H110" s="405">
        <v>0</v>
      </c>
      <c r="I110" s="404">
        <v>0</v>
      </c>
      <c r="J110" s="403">
        <v>0</v>
      </c>
      <c r="K110" s="403">
        <v>0</v>
      </c>
      <c r="L110" s="403">
        <v>0</v>
      </c>
      <c r="M110" s="403">
        <v>0</v>
      </c>
      <c r="N110" s="402">
        <v>0</v>
      </c>
      <c r="O110" s="464"/>
      <c r="P110" s="464"/>
      <c r="Q110" s="405"/>
      <c r="R110" s="405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406"/>
      <c r="AT110" s="381"/>
      <c r="AU110" s="381"/>
      <c r="AV110" s="381"/>
      <c r="AW110" s="381"/>
      <c r="AX110" s="381"/>
      <c r="AY110" s="381"/>
      <c r="AZ110" s="381"/>
      <c r="BA110" s="381"/>
      <c r="BB110" s="381"/>
      <c r="BC110" s="381"/>
      <c r="BD110" s="381"/>
      <c r="BE110" s="381"/>
      <c r="BF110" s="381"/>
      <c r="BG110" s="381"/>
      <c r="BH110" s="381"/>
      <c r="BI110" s="381"/>
      <c r="BJ110" s="381"/>
      <c r="BK110" s="381"/>
      <c r="BL110" s="381"/>
      <c r="BM110" s="381"/>
      <c r="BN110" s="381"/>
      <c r="BO110" s="381"/>
    </row>
    <row r="111" spans="1:67" s="379" customFormat="1" ht="12" customHeight="1">
      <c r="A111" s="451" t="s">
        <v>316</v>
      </c>
      <c r="B111" s="474" t="s">
        <v>320</v>
      </c>
      <c r="C111" s="409" t="s">
        <v>1061</v>
      </c>
      <c r="D111" s="435" t="s">
        <v>320</v>
      </c>
      <c r="E111" s="405">
        <v>0</v>
      </c>
      <c r="F111" s="405">
        <v>0</v>
      </c>
      <c r="G111" s="405">
        <v>0.117794</v>
      </c>
      <c r="H111" s="405">
        <v>0</v>
      </c>
      <c r="I111" s="404">
        <v>0.117794</v>
      </c>
      <c r="J111" s="412">
        <v>0.117794</v>
      </c>
      <c r="K111" s="412">
        <v>0</v>
      </c>
      <c r="L111" s="412">
        <v>0.117794</v>
      </c>
      <c r="M111" s="412">
        <v>0</v>
      </c>
      <c r="N111" s="405">
        <v>0.235588</v>
      </c>
      <c r="O111" s="464">
        <v>0.235588</v>
      </c>
      <c r="P111" s="464">
        <v>0.235588</v>
      </c>
      <c r="Q111" s="405">
        <v>0.235588</v>
      </c>
      <c r="R111" s="411">
        <v>0.235588</v>
      </c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406"/>
      <c r="AT111" s="381"/>
      <c r="AU111" s="381"/>
      <c r="AV111" s="381"/>
      <c r="AW111" s="381"/>
      <c r="AX111" s="381"/>
      <c r="AY111" s="381"/>
      <c r="AZ111" s="381"/>
      <c r="BA111" s="381"/>
      <c r="BB111" s="381"/>
      <c r="BC111" s="381"/>
      <c r="BD111" s="381"/>
      <c r="BE111" s="381"/>
      <c r="BF111" s="381"/>
      <c r="BG111" s="381"/>
      <c r="BH111" s="381"/>
      <c r="BI111" s="381"/>
      <c r="BJ111" s="381"/>
      <c r="BK111" s="381"/>
      <c r="BL111" s="381"/>
      <c r="BM111" s="381"/>
      <c r="BN111" s="381"/>
      <c r="BO111" s="381"/>
    </row>
    <row r="112" spans="1:67" s="379" customFormat="1" ht="12" customHeight="1">
      <c r="A112" s="463" t="s">
        <v>1097</v>
      </c>
      <c r="B112" s="475"/>
      <c r="C112" s="414" t="s">
        <v>1062</v>
      </c>
      <c r="D112" s="437"/>
      <c r="E112" s="405">
        <v>0</v>
      </c>
      <c r="F112" s="405">
        <v>0</v>
      </c>
      <c r="G112" s="405">
        <v>0.028742</v>
      </c>
      <c r="H112" s="405">
        <v>0</v>
      </c>
      <c r="I112" s="404">
        <v>0.028742</v>
      </c>
      <c r="J112" s="416">
        <v>0.033748</v>
      </c>
      <c r="K112" s="416">
        <v>0</v>
      </c>
      <c r="L112" s="416">
        <v>0.049473</v>
      </c>
      <c r="M112" s="416">
        <v>0</v>
      </c>
      <c r="N112" s="420">
        <v>0.083221</v>
      </c>
      <c r="O112" s="476">
        <v>0.088346</v>
      </c>
      <c r="P112" s="476">
        <v>0.07421</v>
      </c>
      <c r="Q112" s="420">
        <v>0.060074</v>
      </c>
      <c r="R112" s="415">
        <v>0.045939999999999995</v>
      </c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406"/>
      <c r="AT112" s="381"/>
      <c r="AU112" s="381"/>
      <c r="AV112" s="381"/>
      <c r="AW112" s="381"/>
      <c r="AX112" s="381"/>
      <c r="AY112" s="381"/>
      <c r="AZ112" s="381"/>
      <c r="BA112" s="381"/>
      <c r="BB112" s="381"/>
      <c r="BC112" s="381"/>
      <c r="BD112" s="381"/>
      <c r="BE112" s="381"/>
      <c r="BF112" s="381"/>
      <c r="BG112" s="381"/>
      <c r="BH112" s="381"/>
      <c r="BI112" s="381"/>
      <c r="BJ112" s="381"/>
      <c r="BK112" s="381"/>
      <c r="BL112" s="381"/>
      <c r="BM112" s="381"/>
      <c r="BN112" s="381"/>
      <c r="BO112" s="381"/>
    </row>
    <row r="113" spans="1:67" s="379" customFormat="1" ht="12" customHeight="1">
      <c r="A113" s="451" t="s">
        <v>1098</v>
      </c>
      <c r="B113" s="477">
        <v>20</v>
      </c>
      <c r="C113" s="401" t="s">
        <v>1059</v>
      </c>
      <c r="D113" s="478"/>
      <c r="E113" s="402">
        <v>0</v>
      </c>
      <c r="F113" s="402">
        <v>0</v>
      </c>
      <c r="G113" s="402">
        <v>0</v>
      </c>
      <c r="H113" s="402">
        <v>0</v>
      </c>
      <c r="I113" s="403">
        <v>0</v>
      </c>
      <c r="J113" s="404">
        <v>0</v>
      </c>
      <c r="K113" s="404">
        <v>0.5833333337142858</v>
      </c>
      <c r="L113" s="404">
        <v>0.9326980147619046</v>
      </c>
      <c r="M113" s="404">
        <v>1.1089951093650796</v>
      </c>
      <c r="N113" s="402">
        <v>2.62502645784127</v>
      </c>
      <c r="O113" s="479">
        <v>4.695</v>
      </c>
      <c r="P113" s="479">
        <v>6.5</v>
      </c>
      <c r="Q113" s="405">
        <v>6.873636363636363</v>
      </c>
      <c r="R113" s="405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406"/>
      <c r="AT113" s="381"/>
      <c r="AU113" s="381"/>
      <c r="AV113" s="381"/>
      <c r="AW113" s="381"/>
      <c r="AX113" s="381"/>
      <c r="AY113" s="381"/>
      <c r="AZ113" s="381"/>
      <c r="BA113" s="381"/>
      <c r="BB113" s="381"/>
      <c r="BC113" s="381"/>
      <c r="BD113" s="381"/>
      <c r="BE113" s="381"/>
      <c r="BF113" s="381"/>
      <c r="BG113" s="381"/>
      <c r="BH113" s="381"/>
      <c r="BI113" s="381"/>
      <c r="BJ113" s="381"/>
      <c r="BK113" s="381"/>
      <c r="BL113" s="381"/>
      <c r="BM113" s="381"/>
      <c r="BN113" s="381"/>
      <c r="BO113" s="381"/>
    </row>
    <row r="114" spans="1:67" s="379" customFormat="1" ht="12" customHeight="1">
      <c r="A114" s="451" t="s">
        <v>1099</v>
      </c>
      <c r="B114" s="443" t="s">
        <v>1100</v>
      </c>
      <c r="C114" s="409" t="s">
        <v>1061</v>
      </c>
      <c r="D114" s="409" t="s">
        <v>252</v>
      </c>
      <c r="E114" s="411">
        <v>0</v>
      </c>
      <c r="F114" s="411">
        <v>0</v>
      </c>
      <c r="G114" s="411">
        <v>0</v>
      </c>
      <c r="H114" s="411">
        <v>0</v>
      </c>
      <c r="I114" s="412">
        <v>0</v>
      </c>
      <c r="J114" s="404">
        <v>0</v>
      </c>
      <c r="K114" s="404">
        <v>0</v>
      </c>
      <c r="L114" s="404">
        <v>0</v>
      </c>
      <c r="M114" s="404">
        <v>0</v>
      </c>
      <c r="N114" s="405">
        <v>0</v>
      </c>
      <c r="O114" s="464"/>
      <c r="P114" s="464"/>
      <c r="Q114" s="405"/>
      <c r="R114" s="411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406"/>
      <c r="AT114" s="381"/>
      <c r="AU114" s="381"/>
      <c r="AV114" s="381"/>
      <c r="AW114" s="381"/>
      <c r="AX114" s="381"/>
      <c r="AY114" s="381"/>
      <c r="AZ114" s="381"/>
      <c r="BA114" s="381"/>
      <c r="BB114" s="381"/>
      <c r="BC114" s="381"/>
      <c r="BD114" s="381"/>
      <c r="BE114" s="381"/>
      <c r="BF114" s="381"/>
      <c r="BG114" s="381"/>
      <c r="BH114" s="381"/>
      <c r="BI114" s="381"/>
      <c r="BJ114" s="381"/>
      <c r="BK114" s="381"/>
      <c r="BL114" s="381"/>
      <c r="BM114" s="381"/>
      <c r="BN114" s="381"/>
      <c r="BO114" s="381"/>
    </row>
    <row r="115" spans="1:67" s="379" customFormat="1" ht="13.5" customHeight="1">
      <c r="A115" s="463"/>
      <c r="B115" s="446"/>
      <c r="C115" s="414" t="s">
        <v>1062</v>
      </c>
      <c r="D115" s="445"/>
      <c r="E115" s="415">
        <v>0</v>
      </c>
      <c r="F115" s="415">
        <v>0</v>
      </c>
      <c r="G115" s="415">
        <v>0</v>
      </c>
      <c r="H115" s="415">
        <v>0</v>
      </c>
      <c r="I115" s="416">
        <v>0</v>
      </c>
      <c r="J115" s="416">
        <v>0</v>
      </c>
      <c r="K115" s="416">
        <v>0</v>
      </c>
      <c r="L115" s="416">
        <v>0</v>
      </c>
      <c r="M115" s="416">
        <v>0.07368135691477273</v>
      </c>
      <c r="N115" s="420">
        <v>0.07368135691477273</v>
      </c>
      <c r="O115" s="430">
        <v>0.13295717602444446</v>
      </c>
      <c r="P115" s="430">
        <v>0.3130759260244445</v>
      </c>
      <c r="Q115" s="430">
        <v>0.5438452442062627</v>
      </c>
      <c r="R115" s="430">
        <v>0.7242781987517173</v>
      </c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406"/>
      <c r="AT115" s="381"/>
      <c r="AU115" s="381"/>
      <c r="AV115" s="381"/>
      <c r="AW115" s="381"/>
      <c r="AX115" s="381"/>
      <c r="AY115" s="381"/>
      <c r="AZ115" s="381"/>
      <c r="BA115" s="381"/>
      <c r="BB115" s="381"/>
      <c r="BC115" s="381"/>
      <c r="BD115" s="381"/>
      <c r="BE115" s="381"/>
      <c r="BF115" s="381"/>
      <c r="BG115" s="381"/>
      <c r="BH115" s="381"/>
      <c r="BI115" s="381"/>
      <c r="BJ115" s="381"/>
      <c r="BK115" s="381"/>
      <c r="BL115" s="381"/>
      <c r="BM115" s="381"/>
      <c r="BN115" s="381"/>
      <c r="BO115" s="381"/>
    </row>
    <row r="116" spans="1:67" s="379" customFormat="1" ht="12" customHeight="1" hidden="1" outlineLevel="1">
      <c r="A116" s="480"/>
      <c r="B116" s="400"/>
      <c r="C116" s="401" t="s">
        <v>451</v>
      </c>
      <c r="D116" s="481"/>
      <c r="E116" s="482">
        <v>3.9651344196</v>
      </c>
      <c r="F116" s="482">
        <v>1.6983253407996899</v>
      </c>
      <c r="G116" s="482">
        <v>2.57970688365954</v>
      </c>
      <c r="H116" s="482">
        <v>3.6893757462146217</v>
      </c>
      <c r="I116" s="482">
        <v>12.857753377951429</v>
      </c>
      <c r="J116" s="482">
        <v>1.83617847466858</v>
      </c>
      <c r="K116" s="482">
        <v>5.1016907291027636</v>
      </c>
      <c r="L116" s="482">
        <v>3.83453297113011</v>
      </c>
      <c r="M116" s="482">
        <v>2.5632837001970445</v>
      </c>
      <c r="N116" s="482">
        <v>13.335685875098498</v>
      </c>
      <c r="O116" s="482">
        <v>4.5724485334</v>
      </c>
      <c r="P116" s="482">
        <v>4.36507260823469</v>
      </c>
      <c r="Q116" s="482">
        <v>3.9051396481818177</v>
      </c>
      <c r="R116" s="482">
        <v>0</v>
      </c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406"/>
      <c r="AT116" s="381"/>
      <c r="AU116" s="381"/>
      <c r="AV116" s="381"/>
      <c r="AW116" s="381"/>
      <c r="AX116" s="381"/>
      <c r="AY116" s="381"/>
      <c r="AZ116" s="381"/>
      <c r="BA116" s="381"/>
      <c r="BB116" s="381"/>
      <c r="BC116" s="381"/>
      <c r="BD116" s="381"/>
      <c r="BE116" s="381"/>
      <c r="BF116" s="381"/>
      <c r="BG116" s="381"/>
      <c r="BH116" s="381"/>
      <c r="BI116" s="381"/>
      <c r="BJ116" s="381"/>
      <c r="BK116" s="381"/>
      <c r="BL116" s="381"/>
      <c r="BM116" s="381"/>
      <c r="BN116" s="381"/>
      <c r="BO116" s="381"/>
    </row>
    <row r="117" spans="1:67" s="379" customFormat="1" ht="12" customHeight="1" hidden="1" outlineLevel="1">
      <c r="A117" s="483" t="s">
        <v>1101</v>
      </c>
      <c r="B117" s="438"/>
      <c r="C117" s="409" t="s">
        <v>1061</v>
      </c>
      <c r="D117" s="408" t="s">
        <v>644</v>
      </c>
      <c r="E117" s="482">
        <v>5.6705476512726</v>
      </c>
      <c r="F117" s="482">
        <v>3.18388418836815</v>
      </c>
      <c r="G117" s="482">
        <v>5.435758164935</v>
      </c>
      <c r="H117" s="482">
        <v>2.764963220530236</v>
      </c>
      <c r="I117" s="482">
        <v>17.055153225105986</v>
      </c>
      <c r="J117" s="482">
        <v>33.89462596595595</v>
      </c>
      <c r="K117" s="482">
        <v>3.8413411617818203</v>
      </c>
      <c r="L117" s="482">
        <v>13.110093853826731</v>
      </c>
      <c r="M117" s="482">
        <v>4.33830329776682</v>
      </c>
      <c r="N117" s="482">
        <v>55.18436427933133</v>
      </c>
      <c r="O117" s="482">
        <v>20.180975351597105</v>
      </c>
      <c r="P117" s="482">
        <v>22.934986731868403</v>
      </c>
      <c r="Q117" s="482">
        <v>23.677985196579858</v>
      </c>
      <c r="R117" s="482">
        <v>20.50071676796294</v>
      </c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406"/>
      <c r="AT117" s="381"/>
      <c r="AU117" s="381"/>
      <c r="AV117" s="381"/>
      <c r="AW117" s="381"/>
      <c r="AX117" s="381"/>
      <c r="AY117" s="381"/>
      <c r="AZ117" s="381"/>
      <c r="BA117" s="381"/>
      <c r="BB117" s="381"/>
      <c r="BC117" s="381"/>
      <c r="BD117" s="381"/>
      <c r="BE117" s="381"/>
      <c r="BF117" s="381"/>
      <c r="BG117" s="381"/>
      <c r="BH117" s="381"/>
      <c r="BI117" s="381"/>
      <c r="BJ117" s="381"/>
      <c r="BK117" s="381"/>
      <c r="BL117" s="381"/>
      <c r="BM117" s="381"/>
      <c r="BN117" s="381"/>
      <c r="BO117" s="381"/>
    </row>
    <row r="118" spans="1:67" s="379" customFormat="1" ht="12" customHeight="1" hidden="1" outlineLevel="1">
      <c r="A118" s="484"/>
      <c r="B118" s="430"/>
      <c r="C118" s="414" t="s">
        <v>1062</v>
      </c>
      <c r="D118" s="396"/>
      <c r="E118" s="485">
        <v>3.474279735654721</v>
      </c>
      <c r="F118" s="485">
        <v>1.83455742915422</v>
      </c>
      <c r="G118" s="485">
        <v>3.0468289243807902</v>
      </c>
      <c r="H118" s="485">
        <v>1.95446042828053</v>
      </c>
      <c r="I118" s="485">
        <v>10.203023169529143</v>
      </c>
      <c r="J118" s="485">
        <v>3.40121337822357</v>
      </c>
      <c r="K118" s="485">
        <v>2.3539809503840425</v>
      </c>
      <c r="L118" s="485">
        <v>2.48981942441414</v>
      </c>
      <c r="M118" s="485">
        <v>2.4907895456405096</v>
      </c>
      <c r="N118" s="485">
        <v>10.735803298662262</v>
      </c>
      <c r="O118" s="485">
        <v>9.140276282204999</v>
      </c>
      <c r="P118" s="485">
        <v>8.317603481312391</v>
      </c>
      <c r="Q118" s="485">
        <v>6.661839072175725</v>
      </c>
      <c r="R118" s="485">
        <v>5.726009626902338</v>
      </c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406"/>
      <c r="AT118" s="381"/>
      <c r="AU118" s="381"/>
      <c r="AV118" s="381"/>
      <c r="AW118" s="381"/>
      <c r="AX118" s="381"/>
      <c r="AY118" s="381"/>
      <c r="AZ118" s="381"/>
      <c r="BA118" s="381"/>
      <c r="BB118" s="381"/>
      <c r="BC118" s="381"/>
      <c r="BD118" s="381"/>
      <c r="BE118" s="381"/>
      <c r="BF118" s="381"/>
      <c r="BG118" s="381"/>
      <c r="BH118" s="381"/>
      <c r="BI118" s="381"/>
      <c r="BJ118" s="381"/>
      <c r="BK118" s="381"/>
      <c r="BL118" s="381"/>
      <c r="BM118" s="381"/>
      <c r="BN118" s="381"/>
      <c r="BO118" s="381"/>
    </row>
    <row r="119" spans="1:45" s="381" customFormat="1" ht="12" customHeight="1" hidden="1" outlineLevel="1">
      <c r="A119" s="486"/>
      <c r="B119" s="487"/>
      <c r="C119" s="488"/>
      <c r="D119" s="489"/>
      <c r="E119" s="490"/>
      <c r="F119" s="490"/>
      <c r="G119" s="490"/>
      <c r="H119" s="490"/>
      <c r="I119" s="406"/>
      <c r="J119" s="406"/>
      <c r="K119" s="406"/>
      <c r="L119" s="406"/>
      <c r="M119" s="406"/>
      <c r="N119" s="491"/>
      <c r="O119" s="406"/>
      <c r="P119" s="406"/>
      <c r="Q119" s="492"/>
      <c r="R119" s="493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406"/>
    </row>
    <row r="120" spans="1:45" s="133" customFormat="1" ht="12" customHeight="1" hidden="1" outlineLevel="1">
      <c r="A120" s="494"/>
      <c r="B120" s="495"/>
      <c r="C120" s="496"/>
      <c r="D120" s="386"/>
      <c r="E120" s="497"/>
      <c r="F120" s="497"/>
      <c r="G120" s="497"/>
      <c r="H120" s="497"/>
      <c r="I120" s="498"/>
      <c r="J120" s="498"/>
      <c r="K120" s="498"/>
      <c r="L120" s="498"/>
      <c r="M120" s="498"/>
      <c r="N120" s="499"/>
      <c r="O120" s="498"/>
      <c r="P120" s="500"/>
      <c r="Q120" s="501"/>
      <c r="R120" s="502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406"/>
    </row>
    <row r="121" spans="1:45" s="133" customFormat="1" ht="12" customHeight="1" collapsed="1">
      <c r="A121" s="503" t="s">
        <v>440</v>
      </c>
      <c r="B121" s="417">
        <v>18.6</v>
      </c>
      <c r="C121" s="401" t="s">
        <v>1059</v>
      </c>
      <c r="D121" s="504"/>
      <c r="E121" s="404">
        <v>0.67055061</v>
      </c>
      <c r="F121" s="404">
        <v>0.28839334</v>
      </c>
      <c r="G121" s="404">
        <v>0.947144</v>
      </c>
      <c r="H121" s="404">
        <v>1.4186039453019947</v>
      </c>
      <c r="I121" s="403">
        <v>3.324691895301995</v>
      </c>
      <c r="J121" s="412">
        <v>0.40281481040816325</v>
      </c>
      <c r="K121" s="412">
        <v>1.2695919379496172</v>
      </c>
      <c r="L121" s="412">
        <v>1.2695919379496172</v>
      </c>
      <c r="M121" s="412">
        <v>0.6084766719162709</v>
      </c>
      <c r="N121" s="465">
        <v>3.550475358223668</v>
      </c>
      <c r="O121" s="464">
        <v>2.541067</v>
      </c>
      <c r="P121" s="464"/>
      <c r="Q121" s="404"/>
      <c r="R121" s="41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406"/>
    </row>
    <row r="122" spans="1:45" s="133" customFormat="1" ht="12" customHeight="1">
      <c r="A122" s="503" t="s">
        <v>1102</v>
      </c>
      <c r="B122" s="417" t="s">
        <v>1060</v>
      </c>
      <c r="C122" s="409" t="s">
        <v>1061</v>
      </c>
      <c r="D122" s="504" t="s">
        <v>252</v>
      </c>
      <c r="E122" s="404">
        <v>0</v>
      </c>
      <c r="F122" s="404">
        <v>0</v>
      </c>
      <c r="G122" s="404">
        <v>0</v>
      </c>
      <c r="H122" s="404">
        <v>0</v>
      </c>
      <c r="I122" s="404">
        <v>0</v>
      </c>
      <c r="J122" s="412">
        <v>0</v>
      </c>
      <c r="K122" s="412">
        <v>0</v>
      </c>
      <c r="L122" s="412">
        <v>0</v>
      </c>
      <c r="M122" s="412">
        <v>0</v>
      </c>
      <c r="N122" s="465">
        <v>0</v>
      </c>
      <c r="O122" s="464"/>
      <c r="P122" s="464">
        <v>0.28376699406390127</v>
      </c>
      <c r="Q122" s="404">
        <v>0.5879856633756513</v>
      </c>
      <c r="R122" s="411">
        <v>0.6084373386234999</v>
      </c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406"/>
    </row>
    <row r="123" spans="1:45" s="133" customFormat="1" ht="12" customHeight="1">
      <c r="A123" s="463"/>
      <c r="B123" s="419"/>
      <c r="C123" s="414" t="s">
        <v>1062</v>
      </c>
      <c r="D123" s="393"/>
      <c r="E123" s="416">
        <v>0</v>
      </c>
      <c r="F123" s="416">
        <v>0.01504723</v>
      </c>
      <c r="G123" s="416">
        <v>0</v>
      </c>
      <c r="H123" s="416">
        <v>0.02676569</v>
      </c>
      <c r="I123" s="419">
        <v>0.04181292</v>
      </c>
      <c r="J123" s="461">
        <v>0</v>
      </c>
      <c r="K123" s="461">
        <v>0.0749962829080237</v>
      </c>
      <c r="L123" s="461">
        <v>0</v>
      </c>
      <c r="M123" s="461">
        <v>0.09193332</v>
      </c>
      <c r="N123" s="438">
        <v>0.1669296029080237</v>
      </c>
      <c r="O123" s="476">
        <v>0.4220876712439577</v>
      </c>
      <c r="P123" s="476">
        <v>0.4220876712439577</v>
      </c>
      <c r="Q123" s="419">
        <v>0.403025589273223</v>
      </c>
      <c r="R123" s="415">
        <v>0.3767017617898276</v>
      </c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406"/>
    </row>
    <row r="124" spans="1:45" s="133" customFormat="1" ht="12" customHeight="1">
      <c r="A124" s="451" t="s">
        <v>440</v>
      </c>
      <c r="B124" s="417">
        <v>7.95</v>
      </c>
      <c r="C124" s="401" t="s">
        <v>1059</v>
      </c>
      <c r="D124" s="504"/>
      <c r="E124" s="404">
        <v>0</v>
      </c>
      <c r="F124" s="404">
        <v>0.01005933</v>
      </c>
      <c r="G124" s="404">
        <v>0</v>
      </c>
      <c r="H124" s="404">
        <v>0.01035886</v>
      </c>
      <c r="I124" s="403">
        <v>0.02041819</v>
      </c>
      <c r="J124" s="403">
        <v>0</v>
      </c>
      <c r="K124" s="403">
        <v>0.35</v>
      </c>
      <c r="L124" s="403">
        <v>2</v>
      </c>
      <c r="M124" s="403">
        <v>1.15</v>
      </c>
      <c r="N124" s="505">
        <v>3.5</v>
      </c>
      <c r="O124" s="464">
        <v>4.423701</v>
      </c>
      <c r="P124" s="464"/>
      <c r="Q124" s="404"/>
      <c r="R124" s="405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406"/>
    </row>
    <row r="125" spans="1:45" s="133" customFormat="1" ht="12" customHeight="1">
      <c r="A125" s="451" t="s">
        <v>1103</v>
      </c>
      <c r="B125" s="417" t="s">
        <v>261</v>
      </c>
      <c r="C125" s="409" t="s">
        <v>1061</v>
      </c>
      <c r="D125" s="504" t="s">
        <v>261</v>
      </c>
      <c r="E125" s="404">
        <v>0</v>
      </c>
      <c r="F125" s="404">
        <v>0</v>
      </c>
      <c r="G125" s="404">
        <v>0</v>
      </c>
      <c r="H125" s="404">
        <v>0</v>
      </c>
      <c r="I125" s="404">
        <v>0</v>
      </c>
      <c r="J125" s="412">
        <v>0</v>
      </c>
      <c r="K125" s="412">
        <v>0</v>
      </c>
      <c r="L125" s="412">
        <v>0</v>
      </c>
      <c r="M125" s="412">
        <v>0</v>
      </c>
      <c r="N125" s="465">
        <v>0</v>
      </c>
      <c r="O125" s="464"/>
      <c r="P125" s="464">
        <v>0.205</v>
      </c>
      <c r="Q125" s="404">
        <v>0.43</v>
      </c>
      <c r="R125" s="411">
        <v>0.455</v>
      </c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406"/>
    </row>
    <row r="126" spans="1:45" s="133" customFormat="1" ht="12" customHeight="1">
      <c r="A126" s="463"/>
      <c r="B126" s="419"/>
      <c r="C126" s="414" t="s">
        <v>1062</v>
      </c>
      <c r="D126" s="393"/>
      <c r="E126" s="416">
        <v>0</v>
      </c>
      <c r="F126" s="416">
        <v>0</v>
      </c>
      <c r="G126" s="416">
        <v>0</v>
      </c>
      <c r="H126" s="416">
        <v>0</v>
      </c>
      <c r="I126" s="419">
        <v>0</v>
      </c>
      <c r="J126" s="416">
        <v>0</v>
      </c>
      <c r="K126" s="416">
        <v>0.02070169</v>
      </c>
      <c r="L126" s="416">
        <v>0</v>
      </c>
      <c r="M126" s="416">
        <v>0.053528229999999996</v>
      </c>
      <c r="N126" s="430">
        <v>0.07422991999999999</v>
      </c>
      <c r="O126" s="476"/>
      <c r="P126" s="476">
        <v>0.51675</v>
      </c>
      <c r="Q126" s="419">
        <v>0.489775</v>
      </c>
      <c r="R126" s="415">
        <v>0.43</v>
      </c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406"/>
    </row>
    <row r="127" spans="1:45" s="133" customFormat="1" ht="12" customHeight="1">
      <c r="A127" s="451" t="s">
        <v>309</v>
      </c>
      <c r="B127" s="417">
        <v>2.5</v>
      </c>
      <c r="C127" s="401" t="s">
        <v>1059</v>
      </c>
      <c r="D127" s="504"/>
      <c r="E127" s="464">
        <v>0</v>
      </c>
      <c r="F127" s="464">
        <v>0</v>
      </c>
      <c r="G127" s="464">
        <v>0</v>
      </c>
      <c r="H127" s="464">
        <v>0</v>
      </c>
      <c r="I127" s="464">
        <v>0</v>
      </c>
      <c r="J127" s="404">
        <v>0</v>
      </c>
      <c r="K127" s="404">
        <v>0</v>
      </c>
      <c r="L127" s="404">
        <v>0</v>
      </c>
      <c r="M127" s="404">
        <v>0</v>
      </c>
      <c r="N127" s="465">
        <v>0</v>
      </c>
      <c r="O127" s="464"/>
      <c r="P127" s="464"/>
      <c r="Q127" s="404"/>
      <c r="R127" s="405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406"/>
    </row>
    <row r="128" spans="1:45" s="133" customFormat="1" ht="12" customHeight="1">
      <c r="A128" s="451" t="s">
        <v>316</v>
      </c>
      <c r="B128" s="417" t="s">
        <v>320</v>
      </c>
      <c r="C128" s="409" t="s">
        <v>1061</v>
      </c>
      <c r="D128" s="504" t="s">
        <v>320</v>
      </c>
      <c r="E128" s="464">
        <v>0.156978</v>
      </c>
      <c r="F128" s="464">
        <v>0</v>
      </c>
      <c r="G128" s="464">
        <v>0.245655</v>
      </c>
      <c r="H128" s="464">
        <v>0</v>
      </c>
      <c r="I128" s="464">
        <v>0.402633</v>
      </c>
      <c r="J128" s="412">
        <v>0.245655</v>
      </c>
      <c r="K128" s="412">
        <v>0</v>
      </c>
      <c r="L128" s="412">
        <v>0.245655</v>
      </c>
      <c r="M128" s="412">
        <v>0</v>
      </c>
      <c r="N128" s="465">
        <v>0.49131</v>
      </c>
      <c r="O128" s="465">
        <v>0.49131</v>
      </c>
      <c r="P128" s="465">
        <v>0.49131</v>
      </c>
      <c r="Q128" s="465">
        <v>0.48031</v>
      </c>
      <c r="R128" s="411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406"/>
    </row>
    <row r="129" spans="1:45" s="133" customFormat="1" ht="12" customHeight="1">
      <c r="A129" s="463" t="s">
        <v>1104</v>
      </c>
      <c r="B129" s="419"/>
      <c r="C129" s="414" t="s">
        <v>1062</v>
      </c>
      <c r="D129" s="393"/>
      <c r="E129" s="416">
        <v>0.034064</v>
      </c>
      <c r="F129" s="506">
        <v>0</v>
      </c>
      <c r="G129" s="506">
        <v>0.033716</v>
      </c>
      <c r="H129" s="506">
        <v>0</v>
      </c>
      <c r="I129" s="416">
        <v>0.06778</v>
      </c>
      <c r="J129" s="461">
        <v>0.037536</v>
      </c>
      <c r="K129" s="461">
        <v>0</v>
      </c>
      <c r="L129" s="461">
        <v>0.051588</v>
      </c>
      <c r="M129" s="461">
        <v>0</v>
      </c>
      <c r="N129" s="465">
        <v>0.08912400000000001</v>
      </c>
      <c r="O129" s="476">
        <v>0.081066</v>
      </c>
      <c r="P129" s="476">
        <v>0.051588</v>
      </c>
      <c r="Q129" s="419">
        <v>0.022109</v>
      </c>
      <c r="R129" s="415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406"/>
    </row>
    <row r="130" spans="1:45" s="133" customFormat="1" ht="12" customHeight="1">
      <c r="A130" s="503" t="s">
        <v>440</v>
      </c>
      <c r="B130" s="507">
        <v>8.585</v>
      </c>
      <c r="C130" s="508" t="s">
        <v>1059</v>
      </c>
      <c r="D130" s="509"/>
      <c r="E130" s="464">
        <v>0</v>
      </c>
      <c r="F130" s="464">
        <v>0.19206284</v>
      </c>
      <c r="G130" s="464">
        <v>0</v>
      </c>
      <c r="H130" s="464">
        <v>0</v>
      </c>
      <c r="I130" s="464">
        <v>0.19206284</v>
      </c>
      <c r="J130" s="403">
        <v>0</v>
      </c>
      <c r="K130" s="403">
        <v>0.5406779661016949</v>
      </c>
      <c r="L130" s="403">
        <v>0.6050847457627119</v>
      </c>
      <c r="M130" s="403">
        <v>0.6050847457627119</v>
      </c>
      <c r="N130" s="402">
        <v>1.750847457627119</v>
      </c>
      <c r="O130" s="464">
        <v>1.8918560163490448</v>
      </c>
      <c r="P130" s="464">
        <v>0.5546744860238364</v>
      </c>
      <c r="Q130" s="404"/>
      <c r="R130" s="405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406"/>
    </row>
    <row r="131" spans="1:45" s="133" customFormat="1" ht="12" customHeight="1">
      <c r="A131" s="451" t="s">
        <v>1105</v>
      </c>
      <c r="B131" s="417" t="s">
        <v>1060</v>
      </c>
      <c r="C131" s="409" t="s">
        <v>1061</v>
      </c>
      <c r="D131" s="509" t="s">
        <v>252</v>
      </c>
      <c r="E131" s="464">
        <v>0</v>
      </c>
      <c r="F131" s="464">
        <v>0</v>
      </c>
      <c r="G131" s="464">
        <v>0</v>
      </c>
      <c r="H131" s="464">
        <v>0</v>
      </c>
      <c r="I131" s="464">
        <v>0</v>
      </c>
      <c r="J131" s="412">
        <v>0</v>
      </c>
      <c r="K131" s="412">
        <v>0</v>
      </c>
      <c r="L131" s="412">
        <v>0</v>
      </c>
      <c r="M131" s="412">
        <v>0</v>
      </c>
      <c r="N131" s="411">
        <v>0</v>
      </c>
      <c r="O131" s="464"/>
      <c r="P131" s="510">
        <v>0.0036216491208336103</v>
      </c>
      <c r="Q131" s="464">
        <v>0.03201042012853878</v>
      </c>
      <c r="R131" s="464">
        <v>0.03201042012853878</v>
      </c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406"/>
    </row>
    <row r="132" spans="1:45" s="133" customFormat="1" ht="12" customHeight="1">
      <c r="A132" s="463" t="s">
        <v>241</v>
      </c>
      <c r="B132" s="419"/>
      <c r="C132" s="414" t="s">
        <v>1062</v>
      </c>
      <c r="D132" s="511"/>
      <c r="E132" s="416">
        <v>0</v>
      </c>
      <c r="F132" s="506">
        <v>0</v>
      </c>
      <c r="G132" s="506">
        <v>0</v>
      </c>
      <c r="H132" s="506">
        <v>0.01022283</v>
      </c>
      <c r="I132" s="416">
        <v>0.01022283</v>
      </c>
      <c r="J132" s="416">
        <v>0</v>
      </c>
      <c r="K132" s="416">
        <v>0.010203954331409172</v>
      </c>
      <c r="L132" s="416">
        <v>0</v>
      </c>
      <c r="M132" s="416">
        <v>0.02421997</v>
      </c>
      <c r="N132" s="415">
        <v>0.03442392433140917</v>
      </c>
      <c r="O132" s="430">
        <v>0.05261591</v>
      </c>
      <c r="P132" s="430">
        <v>0.10634425</v>
      </c>
      <c r="Q132" s="430">
        <v>0.14245733</v>
      </c>
      <c r="R132" s="430">
        <v>0.14304768</v>
      </c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406"/>
    </row>
    <row r="133" spans="1:45" s="133" customFormat="1" ht="12" customHeight="1">
      <c r="A133" s="451" t="s">
        <v>440</v>
      </c>
      <c r="B133" s="431">
        <v>28.29</v>
      </c>
      <c r="C133" s="401" t="s">
        <v>1059</v>
      </c>
      <c r="D133" s="509"/>
      <c r="E133" s="404">
        <v>0</v>
      </c>
      <c r="F133" s="404">
        <v>0</v>
      </c>
      <c r="G133" s="404">
        <v>0</v>
      </c>
      <c r="H133" s="404">
        <v>0</v>
      </c>
      <c r="I133" s="403">
        <v>0</v>
      </c>
      <c r="J133" s="404">
        <v>0</v>
      </c>
      <c r="K133" s="404">
        <v>1.315</v>
      </c>
      <c r="L133" s="404">
        <v>3.7</v>
      </c>
      <c r="M133" s="404">
        <v>1.5316666666666667</v>
      </c>
      <c r="N133" s="465">
        <v>6.546666666666668</v>
      </c>
      <c r="O133" s="464">
        <v>4.98</v>
      </c>
      <c r="P133" s="464">
        <v>5.46</v>
      </c>
      <c r="Q133" s="404">
        <v>5.16</v>
      </c>
      <c r="R133" s="405">
        <v>6.46</v>
      </c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406"/>
    </row>
    <row r="134" spans="1:45" s="133" customFormat="1" ht="12" customHeight="1">
      <c r="A134" s="451" t="s">
        <v>1106</v>
      </c>
      <c r="B134" s="431" t="s">
        <v>252</v>
      </c>
      <c r="C134" s="409" t="s">
        <v>1061</v>
      </c>
      <c r="D134" s="509" t="s">
        <v>252</v>
      </c>
      <c r="E134" s="404">
        <v>0</v>
      </c>
      <c r="F134" s="404">
        <v>0</v>
      </c>
      <c r="G134" s="404">
        <v>0</v>
      </c>
      <c r="H134" s="404">
        <v>0</v>
      </c>
      <c r="I134" s="404">
        <v>0</v>
      </c>
      <c r="J134" s="412">
        <v>0</v>
      </c>
      <c r="K134" s="412">
        <v>0</v>
      </c>
      <c r="L134" s="412">
        <v>0</v>
      </c>
      <c r="M134" s="412">
        <v>0</v>
      </c>
      <c r="N134" s="465">
        <v>0</v>
      </c>
      <c r="O134" s="464"/>
      <c r="P134" s="464">
        <v>2.2632</v>
      </c>
      <c r="Q134" s="404">
        <v>2.2632</v>
      </c>
      <c r="R134" s="411">
        <v>2.2632</v>
      </c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406"/>
    </row>
    <row r="135" spans="1:45" s="133" customFormat="1" ht="12" customHeight="1">
      <c r="A135" s="463"/>
      <c r="B135" s="420"/>
      <c r="C135" s="414" t="s">
        <v>1062</v>
      </c>
      <c r="D135" s="511"/>
      <c r="E135" s="416">
        <v>0</v>
      </c>
      <c r="F135" s="416">
        <v>0</v>
      </c>
      <c r="G135" s="416">
        <v>0</v>
      </c>
      <c r="H135" s="416">
        <v>0</v>
      </c>
      <c r="I135" s="419">
        <v>0</v>
      </c>
      <c r="J135" s="416">
        <v>0</v>
      </c>
      <c r="K135" s="416">
        <v>0.2829</v>
      </c>
      <c r="L135" s="416">
        <v>0</v>
      </c>
      <c r="M135" s="416">
        <v>0.03522327</v>
      </c>
      <c r="N135" s="415">
        <v>0.31812326999999996</v>
      </c>
      <c r="O135" s="430">
        <v>0.49334133333333335</v>
      </c>
      <c r="P135" s="430">
        <v>0.7270293333333333</v>
      </c>
      <c r="Q135" s="430">
        <v>0.8510123733333333</v>
      </c>
      <c r="R135" s="430">
        <v>1.0306354133333335</v>
      </c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406"/>
    </row>
    <row r="136" spans="1:45" s="133" customFormat="1" ht="12" customHeight="1">
      <c r="A136" s="451" t="s">
        <v>440</v>
      </c>
      <c r="B136" s="507">
        <v>21.715</v>
      </c>
      <c r="C136" s="401" t="s">
        <v>1059</v>
      </c>
      <c r="D136" s="509"/>
      <c r="E136" s="404">
        <v>0.10992775</v>
      </c>
      <c r="F136" s="404">
        <v>0.15338756</v>
      </c>
      <c r="G136" s="404">
        <v>0</v>
      </c>
      <c r="H136" s="404">
        <v>0</v>
      </c>
      <c r="I136" s="403">
        <v>0.26331531</v>
      </c>
      <c r="J136" s="404">
        <v>0.10225838</v>
      </c>
      <c r="K136" s="404">
        <v>0.95</v>
      </c>
      <c r="L136" s="404">
        <v>0.8333333333333333</v>
      </c>
      <c r="M136" s="404">
        <v>1.210138333333333</v>
      </c>
      <c r="N136" s="465">
        <v>3.095730046666667</v>
      </c>
      <c r="O136" s="464">
        <v>7.840973</v>
      </c>
      <c r="P136" s="464"/>
      <c r="Q136" s="404"/>
      <c r="R136" s="405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406"/>
    </row>
    <row r="137" spans="1:45" s="133" customFormat="1" ht="12" customHeight="1">
      <c r="A137" s="451" t="s">
        <v>1107</v>
      </c>
      <c r="B137" s="417" t="s">
        <v>1060</v>
      </c>
      <c r="C137" s="409" t="s">
        <v>1061</v>
      </c>
      <c r="D137" s="509" t="s">
        <v>252</v>
      </c>
      <c r="E137" s="404">
        <v>0</v>
      </c>
      <c r="F137" s="404">
        <v>0</v>
      </c>
      <c r="G137" s="404">
        <v>0</v>
      </c>
      <c r="H137" s="404">
        <v>0</v>
      </c>
      <c r="I137" s="404">
        <v>0</v>
      </c>
      <c r="J137" s="412">
        <v>0</v>
      </c>
      <c r="K137" s="412">
        <v>0</v>
      </c>
      <c r="L137" s="412">
        <v>0</v>
      </c>
      <c r="M137" s="412">
        <v>0</v>
      </c>
      <c r="N137" s="465">
        <v>0</v>
      </c>
      <c r="O137" s="464"/>
      <c r="P137" s="464"/>
      <c r="Q137" s="404">
        <v>1.8504505333626475</v>
      </c>
      <c r="R137" s="404">
        <v>1.8504505333626475</v>
      </c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406"/>
    </row>
    <row r="138" spans="1:45" s="133" customFormat="1" ht="12" customHeight="1">
      <c r="A138" s="463"/>
      <c r="B138" s="419"/>
      <c r="C138" s="414" t="s">
        <v>1062</v>
      </c>
      <c r="D138" s="511"/>
      <c r="E138" s="419">
        <v>0</v>
      </c>
      <c r="F138" s="419">
        <v>0</v>
      </c>
      <c r="G138" s="419">
        <v>0.01774336</v>
      </c>
      <c r="H138" s="419">
        <v>0</v>
      </c>
      <c r="I138" s="419">
        <v>0.01774336</v>
      </c>
      <c r="J138" s="416">
        <v>0.0208296</v>
      </c>
      <c r="K138" s="416">
        <v>0</v>
      </c>
      <c r="L138" s="416">
        <v>0.04797031</v>
      </c>
      <c r="M138" s="416">
        <v>0</v>
      </c>
      <c r="N138" s="462">
        <v>0.06879991</v>
      </c>
      <c r="O138" s="430">
        <v>0.298481</v>
      </c>
      <c r="P138" s="430">
        <v>0.78731763</v>
      </c>
      <c r="Q138" s="430">
        <v>0.77461159</v>
      </c>
      <c r="R138" s="430">
        <v>0.67639192</v>
      </c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406"/>
    </row>
    <row r="139" spans="1:45" s="133" customFormat="1" ht="12" customHeight="1">
      <c r="A139" s="512"/>
      <c r="B139" s="513">
        <v>225</v>
      </c>
      <c r="C139" s="388" t="s">
        <v>1059</v>
      </c>
      <c r="D139" s="514"/>
      <c r="E139" s="515"/>
      <c r="F139" s="404">
        <v>150</v>
      </c>
      <c r="G139" s="403">
        <v>0</v>
      </c>
      <c r="H139" s="404">
        <v>71.498</v>
      </c>
      <c r="I139" s="516">
        <v>221.498</v>
      </c>
      <c r="J139" s="404">
        <v>0</v>
      </c>
      <c r="K139" s="404">
        <v>0</v>
      </c>
      <c r="L139" s="404">
        <v>0</v>
      </c>
      <c r="M139" s="404">
        <v>0</v>
      </c>
      <c r="N139" s="402">
        <v>0</v>
      </c>
      <c r="O139" s="517"/>
      <c r="P139" s="403"/>
      <c r="Q139" s="403"/>
      <c r="R139" s="402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406"/>
    </row>
    <row r="140" spans="1:45" s="133" customFormat="1" ht="12" customHeight="1">
      <c r="A140" s="503" t="s">
        <v>347</v>
      </c>
      <c r="B140" s="417" t="s">
        <v>252</v>
      </c>
      <c r="C140" s="447" t="s">
        <v>1061</v>
      </c>
      <c r="D140" s="518" t="s">
        <v>252</v>
      </c>
      <c r="E140" s="515"/>
      <c r="F140" s="404">
        <v>0</v>
      </c>
      <c r="G140" s="404">
        <v>0</v>
      </c>
      <c r="H140" s="404">
        <v>0</v>
      </c>
      <c r="I140" s="403">
        <v>0</v>
      </c>
      <c r="J140" s="412">
        <v>0</v>
      </c>
      <c r="K140" s="412">
        <v>0</v>
      </c>
      <c r="L140" s="412">
        <v>0</v>
      </c>
      <c r="M140" s="412">
        <v>0</v>
      </c>
      <c r="N140" s="411">
        <v>0</v>
      </c>
      <c r="O140" s="519"/>
      <c r="P140" s="412"/>
      <c r="Q140" s="412"/>
      <c r="R140" s="411">
        <v>221.498</v>
      </c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406"/>
    </row>
    <row r="141" spans="1:45" s="133" customFormat="1" ht="12" customHeight="1">
      <c r="A141" s="520"/>
      <c r="B141" s="419"/>
      <c r="C141" s="394" t="s">
        <v>1062</v>
      </c>
      <c r="D141" s="521"/>
      <c r="E141" s="522"/>
      <c r="F141" s="416">
        <v>0.7275</v>
      </c>
      <c r="G141" s="416">
        <v>0</v>
      </c>
      <c r="H141" s="416">
        <v>0</v>
      </c>
      <c r="I141" s="523">
        <v>0.7275</v>
      </c>
      <c r="J141" s="416">
        <v>0</v>
      </c>
      <c r="K141" s="416">
        <v>14.0625</v>
      </c>
      <c r="L141" s="416">
        <v>0</v>
      </c>
      <c r="M141" s="416">
        <v>0</v>
      </c>
      <c r="N141" s="415">
        <v>14.0625</v>
      </c>
      <c r="O141" s="506">
        <v>14.024077</v>
      </c>
      <c r="P141" s="506">
        <v>14.024077</v>
      </c>
      <c r="Q141" s="506">
        <v>14.024077</v>
      </c>
      <c r="R141" s="506">
        <v>17.5645</v>
      </c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406"/>
    </row>
    <row r="142" spans="1:45" s="133" customFormat="1" ht="12" customHeight="1">
      <c r="A142" s="524"/>
      <c r="B142" s="513">
        <v>20</v>
      </c>
      <c r="C142" s="401" t="s">
        <v>1059</v>
      </c>
      <c r="D142" s="509"/>
      <c r="E142" s="515">
        <v>0</v>
      </c>
      <c r="F142" s="404">
        <v>0</v>
      </c>
      <c r="G142" s="525">
        <v>0</v>
      </c>
      <c r="H142" s="404">
        <v>0</v>
      </c>
      <c r="I142" s="525">
        <v>0</v>
      </c>
      <c r="J142" s="404">
        <v>0</v>
      </c>
      <c r="K142" s="404">
        <v>0</v>
      </c>
      <c r="L142" s="404">
        <v>0</v>
      </c>
      <c r="M142" s="404">
        <v>0</v>
      </c>
      <c r="N142" s="405">
        <v>0</v>
      </c>
      <c r="O142" s="525">
        <v>4.69</v>
      </c>
      <c r="P142" s="404">
        <v>5.72</v>
      </c>
      <c r="Q142" s="404">
        <v>6.68</v>
      </c>
      <c r="R142" s="405">
        <v>1.455</v>
      </c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406"/>
    </row>
    <row r="143" spans="1:45" s="133" customFormat="1" ht="12" customHeight="1">
      <c r="A143" s="526" t="s">
        <v>1108</v>
      </c>
      <c r="B143" s="417" t="s">
        <v>252</v>
      </c>
      <c r="C143" s="409" t="s">
        <v>1061</v>
      </c>
      <c r="D143" s="509" t="s">
        <v>252</v>
      </c>
      <c r="E143" s="527">
        <v>0</v>
      </c>
      <c r="F143" s="412">
        <v>0</v>
      </c>
      <c r="G143" s="519">
        <v>0</v>
      </c>
      <c r="H143" s="412">
        <v>0</v>
      </c>
      <c r="I143" s="525">
        <v>0</v>
      </c>
      <c r="J143" s="412">
        <v>0</v>
      </c>
      <c r="K143" s="412">
        <v>0</v>
      </c>
      <c r="L143" s="412">
        <v>0</v>
      </c>
      <c r="M143" s="412">
        <v>0</v>
      </c>
      <c r="N143" s="405">
        <v>0</v>
      </c>
      <c r="O143" s="519"/>
      <c r="P143" s="412"/>
      <c r="Q143" s="412"/>
      <c r="R143" s="411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406"/>
    </row>
    <row r="144" spans="1:45" s="133" customFormat="1" ht="12" customHeight="1">
      <c r="A144" s="528"/>
      <c r="B144" s="419"/>
      <c r="C144" s="414" t="s">
        <v>1062</v>
      </c>
      <c r="D144" s="511"/>
      <c r="E144" s="529">
        <v>0</v>
      </c>
      <c r="F144" s="416">
        <v>0</v>
      </c>
      <c r="G144" s="530">
        <v>0</v>
      </c>
      <c r="H144" s="416">
        <v>0</v>
      </c>
      <c r="I144" s="531">
        <v>0</v>
      </c>
      <c r="J144" s="412">
        <v>0</v>
      </c>
      <c r="K144" s="412">
        <v>0</v>
      </c>
      <c r="L144" s="412">
        <v>0</v>
      </c>
      <c r="M144" s="412">
        <v>0</v>
      </c>
      <c r="N144" s="405">
        <v>0</v>
      </c>
      <c r="O144" s="415">
        <v>0.02</v>
      </c>
      <c r="P144" s="415">
        <v>0.23105</v>
      </c>
      <c r="Q144" s="415">
        <v>0.49844999999999995</v>
      </c>
      <c r="R144" s="415">
        <v>0.79905</v>
      </c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532"/>
    </row>
    <row r="145" spans="1:45" s="133" customFormat="1" ht="12" customHeight="1">
      <c r="A145" s="533" t="s">
        <v>241</v>
      </c>
      <c r="B145" s="417">
        <v>80</v>
      </c>
      <c r="C145" s="401" t="s">
        <v>1059</v>
      </c>
      <c r="D145" s="534"/>
      <c r="E145" s="531"/>
      <c r="F145" s="417"/>
      <c r="G145" s="403"/>
      <c r="H145" s="517"/>
      <c r="I145" s="403"/>
      <c r="J145" s="535">
        <v>40.0059</v>
      </c>
      <c r="K145" s="403">
        <v>0</v>
      </c>
      <c r="L145" s="403">
        <v>0</v>
      </c>
      <c r="M145" s="517">
        <v>0</v>
      </c>
      <c r="N145" s="402">
        <v>40.0059</v>
      </c>
      <c r="O145" s="402">
        <v>40</v>
      </c>
      <c r="P145" s="402"/>
      <c r="Q145" s="402"/>
      <c r="R145" s="402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406"/>
    </row>
    <row r="146" spans="1:45" s="133" customFormat="1" ht="12" customHeight="1">
      <c r="A146" s="533" t="s">
        <v>1109</v>
      </c>
      <c r="B146" s="417" t="s">
        <v>261</v>
      </c>
      <c r="C146" s="409" t="s">
        <v>1061</v>
      </c>
      <c r="D146" s="536" t="s">
        <v>261</v>
      </c>
      <c r="E146" s="531"/>
      <c r="F146" s="417"/>
      <c r="G146" s="412"/>
      <c r="H146" s="519"/>
      <c r="I146" s="412"/>
      <c r="J146" s="412"/>
      <c r="K146" s="412"/>
      <c r="L146" s="412"/>
      <c r="M146" s="519"/>
      <c r="N146" s="405">
        <v>0</v>
      </c>
      <c r="O146" s="411"/>
      <c r="P146" s="411"/>
      <c r="Q146" s="411"/>
      <c r="R146" s="411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406"/>
    </row>
    <row r="147" spans="1:45" s="133" customFormat="1" ht="12" customHeight="1">
      <c r="A147" s="537"/>
      <c r="B147" s="419"/>
      <c r="C147" s="414" t="s">
        <v>1062</v>
      </c>
      <c r="D147" s="511"/>
      <c r="E147" s="531"/>
      <c r="F147" s="417"/>
      <c r="G147" s="416"/>
      <c r="H147" s="530"/>
      <c r="I147" s="416"/>
      <c r="J147" s="416">
        <v>0.4041</v>
      </c>
      <c r="K147" s="416"/>
      <c r="L147" s="416">
        <v>0.870675</v>
      </c>
      <c r="M147" s="416"/>
      <c r="N147" s="415">
        <v>1.274775</v>
      </c>
      <c r="O147" s="415">
        <v>2.8</v>
      </c>
      <c r="P147" s="415">
        <v>5.6</v>
      </c>
      <c r="Q147" s="415">
        <v>5.6</v>
      </c>
      <c r="R147" s="415">
        <v>5.6</v>
      </c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406"/>
    </row>
    <row r="148" spans="1:45" s="133" customFormat="1" ht="12" customHeight="1">
      <c r="A148" s="538" t="s">
        <v>1110</v>
      </c>
      <c r="B148" s="417">
        <v>40</v>
      </c>
      <c r="C148" s="539" t="s">
        <v>1059</v>
      </c>
      <c r="D148" s="536"/>
      <c r="E148" s="531"/>
      <c r="F148" s="417"/>
      <c r="G148" s="403"/>
      <c r="H148" s="517"/>
      <c r="I148" s="403"/>
      <c r="J148" s="403">
        <v>0</v>
      </c>
      <c r="K148" s="403">
        <v>0.375</v>
      </c>
      <c r="L148" s="403">
        <v>0.8183333333333334</v>
      </c>
      <c r="M148" s="479">
        <v>0.6733333333333333</v>
      </c>
      <c r="N148" s="405">
        <v>1.8666666666666667</v>
      </c>
      <c r="O148" s="402">
        <v>11.4286</v>
      </c>
      <c r="P148" s="402">
        <v>12.063</v>
      </c>
      <c r="Q148" s="402">
        <v>11.11</v>
      </c>
      <c r="R148" s="402">
        <v>3.62</v>
      </c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406"/>
    </row>
    <row r="149" spans="1:45" s="133" customFormat="1" ht="12" customHeight="1">
      <c r="A149" s="526" t="s">
        <v>1111</v>
      </c>
      <c r="B149" s="417" t="s">
        <v>252</v>
      </c>
      <c r="C149" s="539" t="s">
        <v>1061</v>
      </c>
      <c r="D149" s="536" t="s">
        <v>252</v>
      </c>
      <c r="E149" s="531"/>
      <c r="F149" s="417"/>
      <c r="G149" s="412"/>
      <c r="H149" s="519"/>
      <c r="I149" s="412"/>
      <c r="J149" s="404">
        <v>0</v>
      </c>
      <c r="K149" s="404">
        <v>0</v>
      </c>
      <c r="L149" s="404">
        <v>0</v>
      </c>
      <c r="M149" s="525">
        <v>0</v>
      </c>
      <c r="N149" s="405">
        <v>0</v>
      </c>
      <c r="O149" s="411"/>
      <c r="P149" s="411"/>
      <c r="Q149" s="411"/>
      <c r="R149" s="411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406"/>
    </row>
    <row r="150" spans="1:45" s="133" customFormat="1" ht="12" customHeight="1">
      <c r="A150" s="537"/>
      <c r="B150" s="419"/>
      <c r="C150" s="393" t="s">
        <v>1062</v>
      </c>
      <c r="D150" s="511"/>
      <c r="E150" s="531"/>
      <c r="F150" s="417"/>
      <c r="G150" s="416"/>
      <c r="H150" s="530"/>
      <c r="I150" s="416"/>
      <c r="J150" s="404">
        <v>0</v>
      </c>
      <c r="K150" s="404">
        <v>0</v>
      </c>
      <c r="L150" s="404">
        <v>0</v>
      </c>
      <c r="M150" s="415">
        <v>0.06050045662100457</v>
      </c>
      <c r="N150" s="405">
        <v>0.06050045662100457</v>
      </c>
      <c r="O150" s="415">
        <v>0.8641923333333333</v>
      </c>
      <c r="P150" s="415">
        <v>1.6482873333333332</v>
      </c>
      <c r="Q150" s="415">
        <v>2.3704373333333333</v>
      </c>
      <c r="R150" s="415">
        <v>2.6057373333333333</v>
      </c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406"/>
    </row>
    <row r="151" spans="1:45" s="133" customFormat="1" ht="12" customHeight="1">
      <c r="A151" s="538"/>
      <c r="B151" s="417"/>
      <c r="C151" s="504" t="s">
        <v>1059</v>
      </c>
      <c r="D151" s="536"/>
      <c r="E151" s="531"/>
      <c r="F151" s="417"/>
      <c r="G151" s="403"/>
      <c r="H151" s="517"/>
      <c r="I151" s="403"/>
      <c r="J151" s="403"/>
      <c r="K151" s="403"/>
      <c r="L151" s="403"/>
      <c r="M151" s="517"/>
      <c r="N151" s="540">
        <v>0</v>
      </c>
      <c r="O151" s="402"/>
      <c r="P151" s="541">
        <v>20</v>
      </c>
      <c r="Q151" s="402">
        <v>50</v>
      </c>
      <c r="R151" s="402">
        <v>50</v>
      </c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406"/>
    </row>
    <row r="152" spans="1:45" s="133" customFormat="1" ht="12" customHeight="1">
      <c r="A152" s="526" t="s">
        <v>1112</v>
      </c>
      <c r="B152" s="417"/>
      <c r="C152" s="504" t="s">
        <v>1061</v>
      </c>
      <c r="D152" s="536" t="s">
        <v>261</v>
      </c>
      <c r="E152" s="531"/>
      <c r="F152" s="417"/>
      <c r="G152" s="412"/>
      <c r="H152" s="519"/>
      <c r="I152" s="412"/>
      <c r="J152" s="412"/>
      <c r="K152" s="412"/>
      <c r="L152" s="412"/>
      <c r="M152" s="519"/>
      <c r="N152" s="411">
        <v>0</v>
      </c>
      <c r="O152" s="411"/>
      <c r="P152" s="542"/>
      <c r="Q152" s="411"/>
      <c r="R152" s="411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406"/>
    </row>
    <row r="153" spans="1:45" s="133" customFormat="1" ht="12" customHeight="1">
      <c r="A153" s="537"/>
      <c r="B153" s="417"/>
      <c r="C153" s="393" t="s">
        <v>1062</v>
      </c>
      <c r="D153" s="543"/>
      <c r="E153" s="544"/>
      <c r="F153" s="419"/>
      <c r="G153" s="416"/>
      <c r="H153" s="530"/>
      <c r="I153" s="416"/>
      <c r="J153" s="416"/>
      <c r="K153" s="416"/>
      <c r="L153" s="416"/>
      <c r="M153" s="530"/>
      <c r="N153" s="420">
        <v>0</v>
      </c>
      <c r="O153" s="416"/>
      <c r="P153" s="416"/>
      <c r="Q153" s="416">
        <v>1.25</v>
      </c>
      <c r="R153" s="416">
        <v>4.375</v>
      </c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406"/>
    </row>
    <row r="154" spans="1:45" s="133" customFormat="1" ht="12" customHeight="1">
      <c r="A154" s="512"/>
      <c r="B154" s="513"/>
      <c r="C154" s="545" t="s">
        <v>1059</v>
      </c>
      <c r="D154" s="536"/>
      <c r="E154" s="464"/>
      <c r="F154" s="404"/>
      <c r="G154" s="404"/>
      <c r="H154" s="525"/>
      <c r="I154" s="404"/>
      <c r="J154" s="404"/>
      <c r="K154" s="404"/>
      <c r="L154" s="404"/>
      <c r="M154" s="525"/>
      <c r="N154" s="402">
        <v>0</v>
      </c>
      <c r="O154" s="405"/>
      <c r="P154" s="405"/>
      <c r="Q154" s="405"/>
      <c r="R154" s="405">
        <v>225</v>
      </c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406"/>
    </row>
    <row r="155" spans="1:67" s="547" customFormat="1" ht="12" customHeight="1">
      <c r="A155" s="503" t="s">
        <v>347</v>
      </c>
      <c r="B155" s="417" t="s">
        <v>252</v>
      </c>
      <c r="C155" s="409" t="s">
        <v>1061</v>
      </c>
      <c r="D155" s="447" t="s">
        <v>252</v>
      </c>
      <c r="E155" s="546"/>
      <c r="F155" s="412"/>
      <c r="G155" s="412"/>
      <c r="H155" s="519"/>
      <c r="I155" s="412"/>
      <c r="J155" s="412"/>
      <c r="K155" s="412"/>
      <c r="L155" s="412"/>
      <c r="M155" s="519"/>
      <c r="N155" s="405">
        <v>0</v>
      </c>
      <c r="O155" s="412"/>
      <c r="P155" s="519"/>
      <c r="Q155" s="412"/>
      <c r="R155" s="411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406"/>
      <c r="AT155" s="133"/>
      <c r="AU155" s="133"/>
      <c r="AV155" s="133"/>
      <c r="AW155" s="133"/>
      <c r="AX155" s="133"/>
      <c r="AY155" s="133"/>
      <c r="AZ155" s="133"/>
      <c r="BA155" s="133"/>
      <c r="BB155" s="133"/>
      <c r="BC155" s="133"/>
      <c r="BD155" s="133"/>
      <c r="BE155" s="133"/>
      <c r="BF155" s="133"/>
      <c r="BG155" s="133"/>
      <c r="BH155" s="133"/>
      <c r="BI155" s="133"/>
      <c r="BJ155" s="133"/>
      <c r="BK155" s="133"/>
      <c r="BL155" s="133"/>
      <c r="BM155" s="133"/>
      <c r="BN155" s="133"/>
      <c r="BO155" s="133"/>
    </row>
    <row r="156" spans="1:67" s="547" customFormat="1" ht="12.75" customHeight="1">
      <c r="A156" s="520"/>
      <c r="B156" s="419"/>
      <c r="C156" s="414" t="s">
        <v>1062</v>
      </c>
      <c r="D156" s="511"/>
      <c r="E156" s="506"/>
      <c r="F156" s="416"/>
      <c r="G156" s="416"/>
      <c r="H156" s="530"/>
      <c r="I156" s="416"/>
      <c r="J156" s="416"/>
      <c r="K156" s="416"/>
      <c r="L156" s="416"/>
      <c r="M156" s="530"/>
      <c r="N156" s="420">
        <v>0</v>
      </c>
      <c r="O156" s="548"/>
      <c r="P156" s="415"/>
      <c r="Q156" s="548"/>
      <c r="R156" s="415">
        <v>2.25</v>
      </c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406"/>
      <c r="AT156" s="133"/>
      <c r="AU156" s="133"/>
      <c r="AV156" s="133"/>
      <c r="AW156" s="133"/>
      <c r="AX156" s="133"/>
      <c r="AY156" s="133"/>
      <c r="AZ156" s="133"/>
      <c r="BA156" s="133"/>
      <c r="BB156" s="133"/>
      <c r="BC156" s="133"/>
      <c r="BD156" s="133"/>
      <c r="BE156" s="133"/>
      <c r="BF156" s="133"/>
      <c r="BG156" s="133"/>
      <c r="BH156" s="133"/>
      <c r="BI156" s="133"/>
      <c r="BJ156" s="133"/>
      <c r="BK156" s="133"/>
      <c r="BL156" s="133"/>
      <c r="BM156" s="133"/>
      <c r="BN156" s="133"/>
      <c r="BO156" s="133"/>
    </row>
    <row r="157" spans="1:67" s="547" customFormat="1" ht="12" customHeight="1" hidden="1" outlineLevel="1">
      <c r="A157" s="549"/>
      <c r="B157" s="531"/>
      <c r="C157" s="550"/>
      <c r="D157" s="386"/>
      <c r="E157" s="531"/>
      <c r="F157" s="531"/>
      <c r="G157" s="531"/>
      <c r="H157" s="531"/>
      <c r="I157" s="531"/>
      <c r="J157" s="551"/>
      <c r="K157" s="531"/>
      <c r="L157" s="531"/>
      <c r="M157" s="531"/>
      <c r="N157" s="487"/>
      <c r="O157" s="531"/>
      <c r="P157" s="531"/>
      <c r="Q157" s="476"/>
      <c r="R157" s="523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406"/>
      <c r="AT157" s="133"/>
      <c r="AU157" s="133"/>
      <c r="AV157" s="133"/>
      <c r="AW157" s="133"/>
      <c r="AX157" s="133"/>
      <c r="AY157" s="133"/>
      <c r="AZ157" s="133"/>
      <c r="BA157" s="133"/>
      <c r="BB157" s="133"/>
      <c r="BC157" s="133"/>
      <c r="BD157" s="133"/>
      <c r="BE157" s="133"/>
      <c r="BF157" s="133"/>
      <c r="BG157" s="133"/>
      <c r="BH157" s="133"/>
      <c r="BI157" s="133"/>
      <c r="BJ157" s="133"/>
      <c r="BK157" s="133"/>
      <c r="BL157" s="133"/>
      <c r="BM157" s="133"/>
      <c r="BN157" s="133"/>
      <c r="BO157" s="133"/>
    </row>
    <row r="158" spans="1:67" s="547" customFormat="1" ht="12" customHeight="1" hidden="1" outlineLevel="1">
      <c r="A158" s="552"/>
      <c r="B158" s="553"/>
      <c r="C158" s="545" t="s">
        <v>1059</v>
      </c>
      <c r="D158" s="504" t="s">
        <v>644</v>
      </c>
      <c r="E158" s="479">
        <v>0</v>
      </c>
      <c r="F158" s="479">
        <v>85.58605290621743</v>
      </c>
      <c r="G158" s="479">
        <v>0.538103762152</v>
      </c>
      <c r="H158" s="479">
        <v>41.43250282981626</v>
      </c>
      <c r="I158" s="479">
        <v>128.00007501028753</v>
      </c>
      <c r="J158" s="553">
        <v>24.13046514688616</v>
      </c>
      <c r="K158" s="553">
        <v>2.7369451913983847</v>
      </c>
      <c r="L158" s="553">
        <v>5.29752412668087</v>
      </c>
      <c r="M158" s="553">
        <v>3.31511707564188</v>
      </c>
      <c r="N158" s="553">
        <v>35.48005154060729</v>
      </c>
      <c r="O158" s="553">
        <v>45.43654207525643</v>
      </c>
      <c r="P158" s="553">
        <v>25.44024419876818</v>
      </c>
      <c r="Q158" s="553">
        <v>42.83865235</v>
      </c>
      <c r="R158" s="553">
        <v>164.183339155</v>
      </c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406"/>
      <c r="AT158" s="133"/>
      <c r="AU158" s="133"/>
      <c r="AV158" s="133"/>
      <c r="AW158" s="133"/>
      <c r="AX158" s="133"/>
      <c r="AY158" s="133"/>
      <c r="AZ158" s="133"/>
      <c r="BA158" s="133"/>
      <c r="BB158" s="133"/>
      <c r="BC158" s="133"/>
      <c r="BD158" s="133"/>
      <c r="BE158" s="133"/>
      <c r="BF158" s="133"/>
      <c r="BG158" s="133"/>
      <c r="BH158" s="133"/>
      <c r="BI158" s="133"/>
      <c r="BJ158" s="133"/>
      <c r="BK158" s="133"/>
      <c r="BL158" s="133"/>
      <c r="BM158" s="133"/>
      <c r="BN158" s="133"/>
      <c r="BO158" s="133"/>
    </row>
    <row r="159" spans="1:67" s="547" customFormat="1" ht="12" customHeight="1" hidden="1" outlineLevel="1">
      <c r="A159" s="460" t="s">
        <v>1101</v>
      </c>
      <c r="B159" s="554"/>
      <c r="C159" s="409" t="s">
        <v>1061</v>
      </c>
      <c r="D159" s="504" t="s">
        <v>644</v>
      </c>
      <c r="E159" s="479">
        <v>0.0108000864</v>
      </c>
      <c r="F159" s="479">
        <v>0</v>
      </c>
      <c r="G159" s="479">
        <v>0.016901064</v>
      </c>
      <c r="H159" s="479">
        <v>0</v>
      </c>
      <c r="I159" s="479">
        <v>0.027701150400000003</v>
      </c>
      <c r="J159" s="412">
        <v>0.01690289700000002</v>
      </c>
      <c r="K159" s="546">
        <v>0</v>
      </c>
      <c r="L159" s="546">
        <v>0.01690289700000002</v>
      </c>
      <c r="M159" s="546">
        <v>0</v>
      </c>
      <c r="N159" s="546">
        <v>0.03380579400000004</v>
      </c>
      <c r="O159" s="546">
        <v>0.033802128</v>
      </c>
      <c r="P159" s="546">
        <v>1.6050557056184729</v>
      </c>
      <c r="Q159" s="546">
        <v>2.978666181380407</v>
      </c>
      <c r="R159" s="546">
        <v>128.81246335899397</v>
      </c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406"/>
      <c r="AT159" s="133"/>
      <c r="AU159" s="133"/>
      <c r="AV159" s="133"/>
      <c r="AW159" s="133"/>
      <c r="AX159" s="133"/>
      <c r="AY159" s="133"/>
      <c r="AZ159" s="133"/>
      <c r="BA159" s="133"/>
      <c r="BB159" s="133"/>
      <c r="BC159" s="133"/>
      <c r="BD159" s="133"/>
      <c r="BE159" s="133"/>
      <c r="BF159" s="133"/>
      <c r="BG159" s="133"/>
      <c r="BH159" s="133"/>
      <c r="BI159" s="133"/>
      <c r="BJ159" s="133"/>
      <c r="BK159" s="133"/>
      <c r="BL159" s="133"/>
      <c r="BM159" s="133"/>
      <c r="BN159" s="133"/>
      <c r="BO159" s="133"/>
    </row>
    <row r="160" spans="1:67" s="547" customFormat="1" ht="12" customHeight="1" hidden="1" outlineLevel="1">
      <c r="A160" s="555"/>
      <c r="B160" s="476"/>
      <c r="C160" s="414" t="s">
        <v>1062</v>
      </c>
      <c r="D160" s="393"/>
      <c r="E160" s="556">
        <v>0.0023436031999999997</v>
      </c>
      <c r="F160" s="479">
        <v>0.42186558542159003</v>
      </c>
      <c r="G160" s="479">
        <v>0.01240024914688</v>
      </c>
      <c r="H160" s="479">
        <v>0.021014398833160003</v>
      </c>
      <c r="I160" s="479">
        <v>0.45762383660163003</v>
      </c>
      <c r="J160" s="416">
        <v>0.2552582269368</v>
      </c>
      <c r="K160" s="464">
        <v>8.21083841182355</v>
      </c>
      <c r="L160" s="464">
        <v>0.5497266440912298</v>
      </c>
      <c r="M160" s="464">
        <v>0.15227715016394117</v>
      </c>
      <c r="N160" s="464">
        <v>9.168100433015523</v>
      </c>
      <c r="O160" s="464">
        <v>10.863812289381206</v>
      </c>
      <c r="P160" s="464">
        <v>13.844956845871215</v>
      </c>
      <c r="Q160" s="464">
        <v>15.206954971325578</v>
      </c>
      <c r="R160" s="464">
        <v>20.41410756204752</v>
      </c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406"/>
      <c r="AT160" s="133"/>
      <c r="AU160" s="133"/>
      <c r="AV160" s="133"/>
      <c r="AW160" s="133"/>
      <c r="AX160" s="133"/>
      <c r="AY160" s="133"/>
      <c r="AZ160" s="133"/>
      <c r="BA160" s="133"/>
      <c r="BB160" s="133"/>
      <c r="BC160" s="133"/>
      <c r="BD160" s="133"/>
      <c r="BE160" s="133"/>
      <c r="BF160" s="133"/>
      <c r="BG160" s="133"/>
      <c r="BH160" s="133"/>
      <c r="BI160" s="133"/>
      <c r="BJ160" s="133"/>
      <c r="BK160" s="133"/>
      <c r="BL160" s="133"/>
      <c r="BM160" s="133"/>
      <c r="BN160" s="133"/>
      <c r="BO160" s="133"/>
    </row>
    <row r="161" spans="1:67" s="379" customFormat="1" ht="12" customHeight="1" hidden="1" outlineLevel="1" collapsed="1">
      <c r="A161" s="557"/>
      <c r="B161" s="558"/>
      <c r="C161" s="409" t="s">
        <v>1059</v>
      </c>
      <c r="D161" s="408"/>
      <c r="I161" s="133"/>
      <c r="J161" s="464">
        <v>0</v>
      </c>
      <c r="K161" s="479">
        <v>0</v>
      </c>
      <c r="L161" s="479">
        <v>0</v>
      </c>
      <c r="M161" s="479">
        <v>0</v>
      </c>
      <c r="N161" s="402">
        <v>0</v>
      </c>
      <c r="O161" s="559"/>
      <c r="P161" s="560"/>
      <c r="Q161" s="560"/>
      <c r="R161" s="482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406"/>
      <c r="AT161" s="381"/>
      <c r="AU161" s="381"/>
      <c r="AV161" s="381"/>
      <c r="AW161" s="381"/>
      <c r="AX161" s="381"/>
      <c r="AY161" s="381"/>
      <c r="AZ161" s="381"/>
      <c r="BA161" s="381"/>
      <c r="BB161" s="381"/>
      <c r="BC161" s="381"/>
      <c r="BD161" s="381"/>
      <c r="BE161" s="381"/>
      <c r="BF161" s="381"/>
      <c r="BG161" s="381"/>
      <c r="BH161" s="381"/>
      <c r="BI161" s="381"/>
      <c r="BJ161" s="381"/>
      <c r="BK161" s="381"/>
      <c r="BL161" s="381"/>
      <c r="BM161" s="381"/>
      <c r="BN161" s="381"/>
      <c r="BO161" s="381"/>
    </row>
    <row r="162" spans="1:67" s="379" customFormat="1" ht="12" customHeight="1" hidden="1" outlineLevel="1">
      <c r="A162" s="561" t="s">
        <v>1113</v>
      </c>
      <c r="B162" s="410" t="s">
        <v>453</v>
      </c>
      <c r="C162" s="409" t="s">
        <v>1061</v>
      </c>
      <c r="D162" s="504" t="s">
        <v>453</v>
      </c>
      <c r="I162" s="133"/>
      <c r="J162" s="510">
        <v>0.00032500000000368345</v>
      </c>
      <c r="K162" s="464">
        <v>0</v>
      </c>
      <c r="L162" s="510">
        <v>0.00032500000000368345</v>
      </c>
      <c r="M162" s="464">
        <v>0</v>
      </c>
      <c r="N162" s="405">
        <v>0.0006500000000073669</v>
      </c>
      <c r="O162" s="562"/>
      <c r="P162" s="563"/>
      <c r="Q162" s="563"/>
      <c r="R162" s="564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406"/>
      <c r="AT162" s="381"/>
      <c r="AU162" s="381"/>
      <c r="AV162" s="381"/>
      <c r="AW162" s="381"/>
      <c r="AX162" s="381"/>
      <c r="AY162" s="381"/>
      <c r="AZ162" s="381"/>
      <c r="BA162" s="381"/>
      <c r="BB162" s="381"/>
      <c r="BC162" s="381"/>
      <c r="BD162" s="381"/>
      <c r="BE162" s="381"/>
      <c r="BF162" s="381"/>
      <c r="BG162" s="381"/>
      <c r="BH162" s="381"/>
      <c r="BI162" s="381"/>
      <c r="BJ162" s="381"/>
      <c r="BK162" s="381"/>
      <c r="BL162" s="381"/>
      <c r="BM162" s="381"/>
      <c r="BN162" s="381"/>
      <c r="BO162" s="381"/>
    </row>
    <row r="163" spans="1:67" s="379" customFormat="1" ht="12.75" hidden="1" outlineLevel="1">
      <c r="A163" s="565"/>
      <c r="B163" s="566"/>
      <c r="C163" s="394" t="s">
        <v>1062</v>
      </c>
      <c r="D163" s="567"/>
      <c r="I163" s="133"/>
      <c r="J163" s="568">
        <v>-0.00032500000000013074</v>
      </c>
      <c r="K163" s="506">
        <v>0</v>
      </c>
      <c r="L163" s="568">
        <v>0.00027900000000014025</v>
      </c>
      <c r="M163" s="506">
        <v>0</v>
      </c>
      <c r="N163" s="415">
        <v>-4.599999999999049E-05</v>
      </c>
      <c r="O163" s="569"/>
      <c r="P163" s="569"/>
      <c r="Q163" s="569"/>
      <c r="R163" s="570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406"/>
      <c r="AT163" s="491"/>
      <c r="AU163" s="381"/>
      <c r="AV163" s="381"/>
      <c r="AW163" s="381"/>
      <c r="AX163" s="381"/>
      <c r="AY163" s="381"/>
      <c r="AZ163" s="381"/>
      <c r="BA163" s="381"/>
      <c r="BB163" s="381"/>
      <c r="BC163" s="381"/>
      <c r="BD163" s="381"/>
      <c r="BE163" s="381"/>
      <c r="BF163" s="381"/>
      <c r="BG163" s="381"/>
      <c r="BH163" s="381"/>
      <c r="BI163" s="381"/>
      <c r="BJ163" s="381"/>
      <c r="BK163" s="381"/>
      <c r="BL163" s="381"/>
      <c r="BM163" s="381"/>
      <c r="BN163" s="381"/>
      <c r="BO163" s="381"/>
    </row>
    <row r="164" spans="1:45" s="381" customFormat="1" ht="12" customHeight="1" hidden="1" collapsed="1">
      <c r="A164" s="571"/>
      <c r="B164" s="572"/>
      <c r="C164" s="573"/>
      <c r="D164" s="574"/>
      <c r="E164" s="133"/>
      <c r="F164" s="133"/>
      <c r="G164" s="133"/>
      <c r="H164" s="575"/>
      <c r="I164" s="575"/>
      <c r="J164" s="575"/>
      <c r="K164" s="575"/>
      <c r="L164" s="575"/>
      <c r="M164" s="575"/>
      <c r="N164" s="576"/>
      <c r="O164" s="575"/>
      <c r="P164" s="575"/>
      <c r="Q164" s="576"/>
      <c r="R164" s="577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133"/>
    </row>
    <row r="165" spans="1:45" s="381" customFormat="1" ht="12" customHeight="1">
      <c r="A165" s="578"/>
      <c r="B165" s="579"/>
      <c r="C165" s="580" t="s">
        <v>1059</v>
      </c>
      <c r="D165" s="581"/>
      <c r="E165" s="582">
        <v>5.2425</v>
      </c>
      <c r="F165" s="583">
        <v>96.954</v>
      </c>
      <c r="G165" s="583">
        <v>2.98744734674512</v>
      </c>
      <c r="H165" s="582">
        <v>45.12187857603088</v>
      </c>
      <c r="I165" s="583">
        <v>150.305825922776</v>
      </c>
      <c r="J165" s="582">
        <v>25.966643621554738</v>
      </c>
      <c r="K165" s="582">
        <v>7.838635920501148</v>
      </c>
      <c r="L165" s="582">
        <v>9.13205709781098</v>
      </c>
      <c r="M165" s="582">
        <v>5.878400775838925</v>
      </c>
      <c r="N165" s="582">
        <v>48.81573741570579</v>
      </c>
      <c r="O165" s="582">
        <v>50.00899060865643</v>
      </c>
      <c r="P165" s="582">
        <v>29.80531680700287</v>
      </c>
      <c r="Q165" s="582">
        <v>46.74379199818181</v>
      </c>
      <c r="R165" s="582">
        <v>164.183339155</v>
      </c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133"/>
    </row>
    <row r="166" spans="1:45" s="381" customFormat="1" ht="12.75" customHeight="1">
      <c r="A166" s="584" t="s">
        <v>1114</v>
      </c>
      <c r="B166" s="585"/>
      <c r="C166" s="586" t="s">
        <v>1061</v>
      </c>
      <c r="D166" s="587" t="s">
        <v>644</v>
      </c>
      <c r="E166" s="588">
        <v>5.54673733</v>
      </c>
      <c r="F166" s="589">
        <v>3.209</v>
      </c>
      <c r="G166" s="589">
        <v>5.455102771535</v>
      </c>
      <c r="H166" s="588">
        <v>2.764963220530236</v>
      </c>
      <c r="I166" s="589">
        <v>16.975803322065236</v>
      </c>
      <c r="J166" s="588">
        <v>33.911528862955954</v>
      </c>
      <c r="K166" s="588">
        <v>3.8413411617818203</v>
      </c>
      <c r="L166" s="588">
        <v>13.12699675082673</v>
      </c>
      <c r="M166" s="588">
        <v>4.33830329776682</v>
      </c>
      <c r="N166" s="588">
        <v>55.21817007333133</v>
      </c>
      <c r="O166" s="588">
        <v>20.214777479597107</v>
      </c>
      <c r="P166" s="588">
        <v>24.540042437486875</v>
      </c>
      <c r="Q166" s="588">
        <v>26.656651377960266</v>
      </c>
      <c r="R166" s="588">
        <v>149.3131801269569</v>
      </c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133"/>
    </row>
    <row r="167" spans="1:45" s="381" customFormat="1" ht="12.75" customHeight="1">
      <c r="A167" s="590"/>
      <c r="B167" s="591"/>
      <c r="C167" s="592" t="s">
        <v>1062</v>
      </c>
      <c r="D167" s="593"/>
      <c r="E167" s="594">
        <v>3.369786</v>
      </c>
      <c r="F167" s="594">
        <v>2.3970000000000002</v>
      </c>
      <c r="G167" s="594">
        <v>3.0430582939996</v>
      </c>
      <c r="H167" s="595">
        <v>1.97547482711369</v>
      </c>
      <c r="I167" s="594">
        <v>10.78531912111329</v>
      </c>
      <c r="J167" s="595">
        <v>3.65647160516037</v>
      </c>
      <c r="K167" s="595">
        <v>10.564819362207594</v>
      </c>
      <c r="L167" s="595">
        <v>3.03954606850537</v>
      </c>
      <c r="M167" s="595">
        <v>2.6430666958044506</v>
      </c>
      <c r="N167" s="595">
        <v>19.903903731677786</v>
      </c>
      <c r="O167" s="595">
        <v>20.004088571586205</v>
      </c>
      <c r="P167" s="595">
        <v>22.162560327183606</v>
      </c>
      <c r="Q167" s="595">
        <v>22.69</v>
      </c>
      <c r="R167" s="595">
        <v>27.2</v>
      </c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133"/>
    </row>
    <row r="168" spans="1:45" s="381" customFormat="1" ht="12.75" customHeight="1">
      <c r="A168" s="596"/>
      <c r="B168" s="133"/>
      <c r="C168" s="133"/>
      <c r="D168" s="133"/>
      <c r="E168" s="597"/>
      <c r="F168" s="597"/>
      <c r="G168" s="597"/>
      <c r="H168" s="598"/>
      <c r="I168" s="599"/>
      <c r="J168" s="599"/>
      <c r="K168" s="599"/>
      <c r="L168" s="599"/>
      <c r="M168" s="599"/>
      <c r="N168" s="600"/>
      <c r="O168" s="599"/>
      <c r="P168" s="599"/>
      <c r="Q168" s="599"/>
      <c r="R168" s="599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133"/>
    </row>
    <row r="169" spans="1:45" s="381" customFormat="1" ht="12.75" customHeight="1">
      <c r="A169" s="601"/>
      <c r="B169" s="133"/>
      <c r="C169" s="133"/>
      <c r="D169" s="133"/>
      <c r="E169" s="602"/>
      <c r="F169" s="602"/>
      <c r="G169" s="602"/>
      <c r="H169" s="603"/>
      <c r="I169" s="599"/>
      <c r="J169" s="599"/>
      <c r="K169" s="599"/>
      <c r="L169" s="599"/>
      <c r="M169" s="599"/>
      <c r="N169" s="600"/>
      <c r="O169" s="599"/>
      <c r="P169" s="599"/>
      <c r="Q169" s="599"/>
      <c r="R169" s="59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133"/>
    </row>
    <row r="170" spans="1:44" s="133" customFormat="1" ht="12.75" customHeight="1">
      <c r="A170" s="601"/>
      <c r="H170" s="575"/>
      <c r="I170" s="604"/>
      <c r="J170" s="604"/>
      <c r="K170" s="604"/>
      <c r="L170" s="604"/>
      <c r="M170" s="604"/>
      <c r="N170" s="605"/>
      <c r="O170" s="599"/>
      <c r="P170" s="599"/>
      <c r="Q170" s="599"/>
      <c r="R170" s="599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</row>
    <row r="171" spans="1:67" s="379" customFormat="1" ht="14.25" customHeight="1">
      <c r="A171" s="706"/>
      <c r="B171" s="706"/>
      <c r="C171" s="706"/>
      <c r="D171" s="706"/>
      <c r="E171" s="406"/>
      <c r="F171" s="406"/>
      <c r="G171" s="406"/>
      <c r="H171" s="406"/>
      <c r="I171" s="491"/>
      <c r="J171" s="491"/>
      <c r="K171" s="491"/>
      <c r="M171" s="491"/>
      <c r="N171" s="406"/>
      <c r="O171" s="406"/>
      <c r="P171" s="381"/>
      <c r="R171" s="606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133"/>
      <c r="AT171" s="381"/>
      <c r="AU171" s="381"/>
      <c r="AV171" s="381"/>
      <c r="AW171" s="607"/>
      <c r="AX171" s="381"/>
      <c r="AY171" s="381"/>
      <c r="AZ171" s="381"/>
      <c r="BA171" s="381"/>
      <c r="BB171" s="381"/>
      <c r="BC171" s="381"/>
      <c r="BD171" s="381"/>
      <c r="BE171" s="381"/>
      <c r="BF171" s="381"/>
      <c r="BG171" s="381"/>
      <c r="BH171" s="381"/>
      <c r="BI171" s="381"/>
      <c r="BJ171" s="381"/>
      <c r="BK171" s="381"/>
      <c r="BL171" s="381"/>
      <c r="BM171" s="381"/>
      <c r="BN171" s="381"/>
      <c r="BO171" s="381"/>
    </row>
    <row r="172" spans="1:67" s="379" customFormat="1" ht="1.5" customHeight="1" hidden="1">
      <c r="A172" s="608" t="s">
        <v>1115</v>
      </c>
      <c r="E172" s="133"/>
      <c r="F172" s="133"/>
      <c r="G172" s="133"/>
      <c r="H172" s="133"/>
      <c r="I172" s="381"/>
      <c r="J172" s="381"/>
      <c r="K172" s="381"/>
      <c r="L172" s="381"/>
      <c r="M172" s="381"/>
      <c r="N172" s="133"/>
      <c r="O172" s="133"/>
      <c r="P172" s="381"/>
      <c r="Q172" s="606"/>
      <c r="R172" s="606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133"/>
      <c r="AT172" s="381"/>
      <c r="AU172" s="381"/>
      <c r="AV172" s="381"/>
      <c r="AW172" s="381"/>
      <c r="AX172" s="381"/>
      <c r="AY172" s="381"/>
      <c r="AZ172" s="381"/>
      <c r="BA172" s="381"/>
      <c r="BB172" s="381"/>
      <c r="BC172" s="381"/>
      <c r="BD172" s="381"/>
      <c r="BE172" s="381"/>
      <c r="BF172" s="381"/>
      <c r="BG172" s="381"/>
      <c r="BH172" s="381"/>
      <c r="BI172" s="381"/>
      <c r="BJ172" s="381"/>
      <c r="BK172" s="381"/>
      <c r="BL172" s="381"/>
      <c r="BM172" s="381"/>
      <c r="BN172" s="381"/>
      <c r="BO172" s="381"/>
    </row>
    <row r="173" spans="1:67" s="379" customFormat="1" ht="11.25" customHeight="1" hidden="1">
      <c r="A173" s="609" t="s">
        <v>1116</v>
      </c>
      <c r="E173" s="133"/>
      <c r="F173" s="133"/>
      <c r="G173" s="133"/>
      <c r="H173" s="133"/>
      <c r="I173" s="381"/>
      <c r="J173" s="381"/>
      <c r="K173" s="381"/>
      <c r="L173" s="381"/>
      <c r="M173" s="381"/>
      <c r="N173" s="133"/>
      <c r="O173" s="133"/>
      <c r="P173" s="381"/>
      <c r="Q173" s="606"/>
      <c r="R173" s="606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133"/>
      <c r="AT173" s="381"/>
      <c r="AU173" s="381"/>
      <c r="AV173" s="381"/>
      <c r="AW173" s="381"/>
      <c r="AX173" s="381"/>
      <c r="AY173" s="381"/>
      <c r="AZ173" s="381"/>
      <c r="BA173" s="381"/>
      <c r="BB173" s="381"/>
      <c r="BC173" s="381"/>
      <c r="BD173" s="381"/>
      <c r="BE173" s="381"/>
      <c r="BF173" s="381"/>
      <c r="BG173" s="381"/>
      <c r="BH173" s="381"/>
      <c r="BI173" s="381"/>
      <c r="BJ173" s="381"/>
      <c r="BK173" s="381"/>
      <c r="BL173" s="381"/>
      <c r="BM173" s="381"/>
      <c r="BN173" s="381"/>
      <c r="BO173" s="381"/>
    </row>
    <row r="174" spans="1:67" s="379" customFormat="1" ht="11.25" customHeight="1" hidden="1">
      <c r="A174" s="610" t="s">
        <v>1117</v>
      </c>
      <c r="E174" s="133"/>
      <c r="F174" s="133"/>
      <c r="G174" s="133"/>
      <c r="H174" s="133"/>
      <c r="I174" s="381"/>
      <c r="J174" s="381"/>
      <c r="K174" s="381"/>
      <c r="L174" s="381"/>
      <c r="M174" s="381"/>
      <c r="N174" s="133"/>
      <c r="O174" s="133"/>
      <c r="P174" s="381"/>
      <c r="Q174" s="606"/>
      <c r="R174" s="606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133"/>
      <c r="AT174" s="381"/>
      <c r="AU174" s="381"/>
      <c r="AV174" s="381"/>
      <c r="AW174" s="381"/>
      <c r="AX174" s="381"/>
      <c r="AY174" s="381"/>
      <c r="AZ174" s="381"/>
      <c r="BA174" s="381"/>
      <c r="BB174" s="381"/>
      <c r="BC174" s="381"/>
      <c r="BD174" s="381"/>
      <c r="BE174" s="381"/>
      <c r="BF174" s="381"/>
      <c r="BG174" s="381"/>
      <c r="BH174" s="381"/>
      <c r="BI174" s="381"/>
      <c r="BJ174" s="381"/>
      <c r="BK174" s="381"/>
      <c r="BL174" s="381"/>
      <c r="BM174" s="381"/>
      <c r="BN174" s="381"/>
      <c r="BO174" s="381"/>
    </row>
    <row r="175" spans="3:67" s="379" customFormat="1" ht="13.5" customHeight="1">
      <c r="C175" s="611" t="s">
        <v>1118</v>
      </c>
      <c r="E175" s="133"/>
      <c r="F175" s="133"/>
      <c r="G175" s="133"/>
      <c r="H175" s="133"/>
      <c r="I175" s="381"/>
      <c r="J175" s="381"/>
      <c r="K175" s="381"/>
      <c r="L175" s="381"/>
      <c r="M175" s="381"/>
      <c r="N175" s="133"/>
      <c r="O175" s="133"/>
      <c r="P175" s="381"/>
      <c r="Q175" s="606"/>
      <c r="R175" s="606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133"/>
      <c r="AT175" s="381"/>
      <c r="AU175" s="381"/>
      <c r="AV175" s="381"/>
      <c r="AW175" s="381"/>
      <c r="AX175" s="381"/>
      <c r="AY175" s="381"/>
      <c r="AZ175" s="381"/>
      <c r="BA175" s="381"/>
      <c r="BB175" s="381"/>
      <c r="BC175" s="381"/>
      <c r="BD175" s="381"/>
      <c r="BE175" s="381"/>
      <c r="BF175" s="381"/>
      <c r="BG175" s="381"/>
      <c r="BH175" s="381"/>
      <c r="BI175" s="381"/>
      <c r="BJ175" s="381"/>
      <c r="BK175" s="381"/>
      <c r="BL175" s="381"/>
      <c r="BM175" s="381"/>
      <c r="BN175" s="381"/>
      <c r="BO175" s="381"/>
    </row>
    <row r="176" spans="2:67" s="379" customFormat="1" ht="13.5" customHeight="1">
      <c r="B176" s="379" t="s">
        <v>261</v>
      </c>
      <c r="C176" s="612">
        <v>0.596</v>
      </c>
      <c r="D176" s="613"/>
      <c r="J176" s="614"/>
      <c r="K176" s="614"/>
      <c r="L176" s="615"/>
      <c r="M176" s="616"/>
      <c r="P176" s="617"/>
      <c r="Q176" s="618"/>
      <c r="R176" s="618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619"/>
      <c r="AT176" s="617"/>
      <c r="AU176" s="617"/>
      <c r="AV176" s="617"/>
      <c r="AW176" s="617"/>
      <c r="AX176" s="617"/>
      <c r="AY176" s="617"/>
      <c r="AZ176" s="617"/>
      <c r="BA176" s="617"/>
      <c r="BB176" s="617"/>
      <c r="BC176" s="617"/>
      <c r="BD176" s="617"/>
      <c r="BE176" s="617"/>
      <c r="BF176" s="617"/>
      <c r="BG176" s="617"/>
      <c r="BH176" s="617"/>
      <c r="BI176" s="617"/>
      <c r="BJ176" s="617"/>
      <c r="BK176" s="617"/>
      <c r="BL176" s="617"/>
      <c r="BM176" s="381"/>
      <c r="BN176" s="381"/>
      <c r="BO176" s="381"/>
    </row>
    <row r="177" spans="2:67" s="379" customFormat="1" ht="11.25" customHeight="1">
      <c r="B177" s="379" t="s">
        <v>252</v>
      </c>
      <c r="C177" s="620">
        <v>0.568133</v>
      </c>
      <c r="Q177" s="381"/>
      <c r="R177" s="381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133"/>
      <c r="AT177" s="381"/>
      <c r="AU177" s="381"/>
      <c r="AV177" s="381"/>
      <c r="AW177" s="381"/>
      <c r="AX177" s="381"/>
      <c r="AY177" s="381"/>
      <c r="AZ177" s="381"/>
      <c r="BA177" s="381"/>
      <c r="BB177" s="381"/>
      <c r="BC177" s="381"/>
      <c r="BD177" s="381"/>
      <c r="BE177" s="381"/>
      <c r="BF177" s="381"/>
      <c r="BG177" s="381"/>
      <c r="BH177" s="381"/>
      <c r="BI177" s="381"/>
      <c r="BJ177" s="381"/>
      <c r="BK177" s="381"/>
      <c r="BL177" s="617"/>
      <c r="BM177" s="381"/>
      <c r="BN177" s="381"/>
      <c r="BO177" s="381"/>
    </row>
    <row r="178" spans="2:67" s="379" customFormat="1" ht="11.25" customHeight="1">
      <c r="B178" s="621" t="s">
        <v>340</v>
      </c>
      <c r="C178" s="613">
        <v>0.7997</v>
      </c>
      <c r="P178" s="617"/>
      <c r="Q178" s="617"/>
      <c r="R178" s="617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619"/>
      <c r="AT178" s="617"/>
      <c r="AU178" s="617"/>
      <c r="AV178" s="617"/>
      <c r="AW178" s="617"/>
      <c r="AX178" s="617"/>
      <c r="AY178" s="617"/>
      <c r="AZ178" s="617"/>
      <c r="BA178" s="617"/>
      <c r="BB178" s="617"/>
      <c r="BC178" s="617"/>
      <c r="BD178" s="617"/>
      <c r="BE178" s="617"/>
      <c r="BF178" s="617"/>
      <c r="BG178" s="617"/>
      <c r="BH178" s="617"/>
      <c r="BI178" s="617"/>
      <c r="BJ178" s="617"/>
      <c r="BK178" s="617"/>
      <c r="BL178" s="617"/>
      <c r="BM178" s="381"/>
      <c r="BN178" s="381"/>
      <c r="BO178" s="381"/>
    </row>
    <row r="179" spans="2:67" s="621" customFormat="1" ht="11.25" customHeight="1">
      <c r="B179" s="379" t="s">
        <v>453</v>
      </c>
      <c r="C179" s="622">
        <v>0.00564</v>
      </c>
      <c r="P179" s="623"/>
      <c r="R179" s="623"/>
      <c r="S179" s="624"/>
      <c r="T179" s="624"/>
      <c r="U179" s="624"/>
      <c r="V179" s="624"/>
      <c r="W179" s="624"/>
      <c r="X179" s="624"/>
      <c r="Y179" s="624"/>
      <c r="Z179" s="624"/>
      <c r="AA179" s="624"/>
      <c r="AB179" s="624"/>
      <c r="AC179" s="624"/>
      <c r="AD179" s="624"/>
      <c r="AE179" s="624"/>
      <c r="AF179" s="624"/>
      <c r="AG179" s="624"/>
      <c r="AH179" s="624"/>
      <c r="AI179" s="624"/>
      <c r="AJ179" s="624"/>
      <c r="AK179" s="624"/>
      <c r="AL179" s="624"/>
      <c r="AM179" s="624"/>
      <c r="AN179" s="624"/>
      <c r="AO179" s="624"/>
      <c r="AP179" s="624"/>
      <c r="AQ179" s="624"/>
      <c r="AR179" s="624"/>
      <c r="AS179" s="625"/>
      <c r="AT179" s="626"/>
      <c r="AU179" s="626"/>
      <c r="AV179" s="626"/>
      <c r="AW179" s="626"/>
      <c r="AX179" s="626"/>
      <c r="AY179" s="626"/>
      <c r="AZ179" s="626"/>
      <c r="BA179" s="626"/>
      <c r="BB179" s="626"/>
      <c r="BC179" s="626"/>
      <c r="BD179" s="626"/>
      <c r="BE179" s="626"/>
      <c r="BF179" s="626"/>
      <c r="BG179" s="626"/>
      <c r="BH179" s="626"/>
      <c r="BI179" s="626"/>
      <c r="BJ179" s="626"/>
      <c r="BK179" s="626"/>
      <c r="BL179" s="626"/>
      <c r="BM179" s="626"/>
      <c r="BN179" s="626"/>
      <c r="BO179" s="626"/>
    </row>
    <row r="180" spans="2:67" s="379" customFormat="1" ht="11.25" customHeight="1">
      <c r="B180" s="379" t="s">
        <v>305</v>
      </c>
      <c r="C180" s="622">
        <v>0.356</v>
      </c>
      <c r="P180" s="606"/>
      <c r="Q180" s="606"/>
      <c r="R180" s="606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133"/>
      <c r="AT180" s="381"/>
      <c r="AU180" s="381"/>
      <c r="AV180" s="381"/>
      <c r="AW180" s="381"/>
      <c r="AX180" s="381"/>
      <c r="AY180" s="381"/>
      <c r="AZ180" s="381"/>
      <c r="BA180" s="381"/>
      <c r="BB180" s="381"/>
      <c r="BC180" s="381"/>
      <c r="BD180" s="381"/>
      <c r="BE180" s="381"/>
      <c r="BF180" s="381"/>
      <c r="BG180" s="381"/>
      <c r="BH180" s="381"/>
      <c r="BI180" s="381"/>
      <c r="BJ180" s="381"/>
      <c r="BK180" s="381"/>
      <c r="BL180" s="381"/>
      <c r="BM180" s="381"/>
      <c r="BN180" s="381"/>
      <c r="BO180" s="381"/>
    </row>
    <row r="181" spans="2:67" s="379" customFormat="1" ht="11.25" customHeight="1">
      <c r="B181" s="379" t="s">
        <v>382</v>
      </c>
      <c r="C181" s="622">
        <v>0.0761</v>
      </c>
      <c r="D181" s="627" t="s">
        <v>74</v>
      </c>
      <c r="P181" s="381"/>
      <c r="Q181" s="626" t="s">
        <v>75</v>
      </c>
      <c r="R181" s="606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133"/>
      <c r="AT181" s="381"/>
      <c r="AU181" s="381"/>
      <c r="AV181" s="381"/>
      <c r="AW181" s="381"/>
      <c r="AX181" s="381"/>
      <c r="AY181" s="381"/>
      <c r="AZ181" s="381"/>
      <c r="BA181" s="381"/>
      <c r="BB181" s="381"/>
      <c r="BC181" s="381"/>
      <c r="BD181" s="381"/>
      <c r="BE181" s="381"/>
      <c r="BF181" s="381"/>
      <c r="BG181" s="381"/>
      <c r="BH181" s="381"/>
      <c r="BI181" s="381"/>
      <c r="BJ181" s="381"/>
      <c r="BK181" s="381"/>
      <c r="BL181" s="381"/>
      <c r="BM181" s="381"/>
      <c r="BN181" s="381"/>
      <c r="BO181" s="381"/>
    </row>
    <row r="182" spans="2:67" s="379" customFormat="1" ht="11.25" customHeight="1">
      <c r="B182" s="379" t="s">
        <v>320</v>
      </c>
      <c r="C182" s="622">
        <v>0.0688</v>
      </c>
      <c r="P182" s="381"/>
      <c r="Q182" s="606"/>
      <c r="R182" s="606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133"/>
      <c r="AT182" s="381"/>
      <c r="AU182" s="381"/>
      <c r="AV182" s="381"/>
      <c r="AW182" s="381"/>
      <c r="AX182" s="381"/>
      <c r="AY182" s="381"/>
      <c r="AZ182" s="381"/>
      <c r="BA182" s="381"/>
      <c r="BB182" s="381"/>
      <c r="BC182" s="381"/>
      <c r="BD182" s="381"/>
      <c r="BE182" s="381"/>
      <c r="BF182" s="381"/>
      <c r="BG182" s="381"/>
      <c r="BH182" s="381"/>
      <c r="BI182" s="381"/>
      <c r="BJ182" s="381"/>
      <c r="BK182" s="381"/>
      <c r="BL182" s="381"/>
      <c r="BM182" s="381"/>
      <c r="BN182" s="381"/>
      <c r="BO182" s="381"/>
    </row>
    <row r="183" spans="16:67" s="379" customFormat="1" ht="11.25" customHeight="1">
      <c r="P183" s="381"/>
      <c r="Q183" s="606"/>
      <c r="R183" s="606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133"/>
      <c r="AT183" s="381"/>
      <c r="AU183" s="381"/>
      <c r="AV183" s="381"/>
      <c r="AW183" s="381"/>
      <c r="AX183" s="381"/>
      <c r="AY183" s="381"/>
      <c r="AZ183" s="381"/>
      <c r="BA183" s="381"/>
      <c r="BB183" s="381"/>
      <c r="BC183" s="381"/>
      <c r="BD183" s="381"/>
      <c r="BE183" s="381"/>
      <c r="BF183" s="381"/>
      <c r="BG183" s="381"/>
      <c r="BH183" s="381"/>
      <c r="BI183" s="381"/>
      <c r="BJ183" s="381"/>
      <c r="BK183" s="381"/>
      <c r="BL183" s="381"/>
      <c r="BM183" s="381"/>
      <c r="BN183" s="381"/>
      <c r="BO183" s="381"/>
    </row>
    <row r="184" spans="16:67" s="379" customFormat="1" ht="11.25" customHeight="1">
      <c r="P184" s="381"/>
      <c r="Q184" s="606"/>
      <c r="R184" s="606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133"/>
      <c r="AT184" s="381"/>
      <c r="AU184" s="381"/>
      <c r="AV184" s="381"/>
      <c r="AW184" s="381"/>
      <c r="AX184" s="381"/>
      <c r="AY184" s="381"/>
      <c r="AZ184" s="381"/>
      <c r="BA184" s="381"/>
      <c r="BB184" s="381"/>
      <c r="BC184" s="381"/>
      <c r="BD184" s="381"/>
      <c r="BE184" s="381"/>
      <c r="BF184" s="381"/>
      <c r="BG184" s="381"/>
      <c r="BH184" s="381"/>
      <c r="BI184" s="381"/>
      <c r="BJ184" s="381"/>
      <c r="BK184" s="381"/>
      <c r="BL184" s="381"/>
      <c r="BM184" s="381"/>
      <c r="BN184" s="381"/>
      <c r="BO184" s="381"/>
    </row>
    <row r="185" spans="16:67" s="379" customFormat="1" ht="11.25" customHeight="1">
      <c r="P185" s="381"/>
      <c r="Q185" s="606"/>
      <c r="R185" s="606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133"/>
      <c r="AT185" s="381"/>
      <c r="AU185" s="381"/>
      <c r="AV185" s="381"/>
      <c r="AW185" s="381"/>
      <c r="AX185" s="381"/>
      <c r="AY185" s="381"/>
      <c r="AZ185" s="381"/>
      <c r="BA185" s="381"/>
      <c r="BB185" s="381"/>
      <c r="BC185" s="381"/>
      <c r="BD185" s="381"/>
      <c r="BE185" s="381"/>
      <c r="BF185" s="381"/>
      <c r="BG185" s="381"/>
      <c r="BH185" s="381"/>
      <c r="BI185" s="381"/>
      <c r="BJ185" s="381"/>
      <c r="BK185" s="381"/>
      <c r="BL185" s="381"/>
      <c r="BM185" s="381"/>
      <c r="BN185" s="381"/>
      <c r="BO185" s="381"/>
    </row>
    <row r="186" spans="4:67" s="379" customFormat="1" ht="11.25" customHeight="1">
      <c r="D186" s="621" t="s">
        <v>1119</v>
      </c>
      <c r="P186" s="381"/>
      <c r="Q186" s="626" t="s">
        <v>77</v>
      </c>
      <c r="R186" s="60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133"/>
      <c r="AT186" s="381"/>
      <c r="AU186" s="381"/>
      <c r="AV186" s="381"/>
      <c r="AW186" s="381"/>
      <c r="AX186" s="381"/>
      <c r="AY186" s="381"/>
      <c r="AZ186" s="381"/>
      <c r="BA186" s="381"/>
      <c r="BB186" s="381"/>
      <c r="BC186" s="381"/>
      <c r="BD186" s="381"/>
      <c r="BE186" s="381"/>
      <c r="BF186" s="381"/>
      <c r="BG186" s="381"/>
      <c r="BH186" s="381"/>
      <c r="BI186" s="381"/>
      <c r="BJ186" s="381"/>
      <c r="BK186" s="381"/>
      <c r="BL186" s="381"/>
      <c r="BM186" s="381"/>
      <c r="BN186" s="381"/>
      <c r="BO186" s="381"/>
    </row>
    <row r="187" spans="16:67" s="379" customFormat="1" ht="11.25" customHeight="1">
      <c r="P187" s="381"/>
      <c r="Q187" s="606"/>
      <c r="R187" s="606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133"/>
      <c r="AT187" s="381"/>
      <c r="AU187" s="381"/>
      <c r="AV187" s="381"/>
      <c r="AW187" s="381"/>
      <c r="AX187" s="381"/>
      <c r="AY187" s="381"/>
      <c r="AZ187" s="381"/>
      <c r="BA187" s="381"/>
      <c r="BB187" s="381"/>
      <c r="BC187" s="381"/>
      <c r="BD187" s="381"/>
      <c r="BE187" s="381"/>
      <c r="BF187" s="381"/>
      <c r="BG187" s="381"/>
      <c r="BH187" s="381"/>
      <c r="BI187" s="381"/>
      <c r="BJ187" s="381"/>
      <c r="BK187" s="381"/>
      <c r="BL187" s="381"/>
      <c r="BM187" s="381"/>
      <c r="BN187" s="381"/>
      <c r="BO187" s="381"/>
    </row>
    <row r="188" spans="16:67" s="379" customFormat="1" ht="11.25" customHeight="1">
      <c r="P188" s="381"/>
      <c r="Q188" s="606"/>
      <c r="R188" s="606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133"/>
      <c r="AT188" s="381"/>
      <c r="AU188" s="381"/>
      <c r="AV188" s="381"/>
      <c r="AW188" s="381"/>
      <c r="AX188" s="381"/>
      <c r="AY188" s="381"/>
      <c r="AZ188" s="381"/>
      <c r="BA188" s="381"/>
      <c r="BB188" s="381"/>
      <c r="BC188" s="381"/>
      <c r="BD188" s="381"/>
      <c r="BE188" s="381"/>
      <c r="BF188" s="381"/>
      <c r="BG188" s="381"/>
      <c r="BH188" s="381"/>
      <c r="BI188" s="381"/>
      <c r="BJ188" s="381"/>
      <c r="BK188" s="381"/>
      <c r="BL188" s="381"/>
      <c r="BM188" s="381"/>
      <c r="BN188" s="381"/>
      <c r="BO188" s="381"/>
    </row>
    <row r="189" spans="45:67" ht="12.75"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</row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spans="45:67" ht="12.75">
      <c r="AS532" s="61"/>
      <c r="AT532" s="61"/>
      <c r="AU532" s="61"/>
      <c r="AV532" s="61"/>
      <c r="AW532" s="61"/>
      <c r="AX532" s="61"/>
      <c r="AY532" s="61"/>
      <c r="AZ532" s="61"/>
      <c r="BA532" s="61"/>
      <c r="BB532" s="61"/>
      <c r="BC532" s="61"/>
      <c r="BD532" s="61"/>
      <c r="BE532" s="61"/>
      <c r="BF532" s="61"/>
      <c r="BG532" s="61"/>
      <c r="BH532" s="61"/>
      <c r="BI532" s="61"/>
      <c r="BJ532" s="61"/>
      <c r="BK532" s="61"/>
      <c r="BL532" s="61"/>
      <c r="BM532" s="61"/>
      <c r="BN532" s="61"/>
      <c r="BO532" s="61"/>
    </row>
    <row r="533" spans="45:67" ht="12.75">
      <c r="AS533" s="61"/>
      <c r="AT533" s="61"/>
      <c r="AU533" s="61"/>
      <c r="AV533" s="61"/>
      <c r="AW533" s="61"/>
      <c r="AX533" s="61"/>
      <c r="AY533" s="61"/>
      <c r="AZ533" s="61"/>
      <c r="BA533" s="61"/>
      <c r="BB533" s="61"/>
      <c r="BC533" s="61"/>
      <c r="BD533" s="61"/>
      <c r="BE533" s="61"/>
      <c r="BF533" s="61"/>
      <c r="BG533" s="61"/>
      <c r="BH533" s="61"/>
      <c r="BI533" s="61"/>
      <c r="BJ533" s="61"/>
      <c r="BK533" s="61"/>
      <c r="BL533" s="61"/>
      <c r="BM533" s="61"/>
      <c r="BN533" s="61"/>
      <c r="BO533" s="61"/>
    </row>
    <row r="534" spans="45:67" ht="12.75">
      <c r="AS534" s="61"/>
      <c r="AT534" s="61"/>
      <c r="AU534" s="61"/>
      <c r="AV534" s="61"/>
      <c r="AW534" s="61"/>
      <c r="AX534" s="61"/>
      <c r="AY534" s="61"/>
      <c r="AZ534" s="61"/>
      <c r="BA534" s="61"/>
      <c r="BB534" s="61"/>
      <c r="BC534" s="61"/>
      <c r="BD534" s="61"/>
      <c r="BE534" s="61"/>
      <c r="BF534" s="61"/>
      <c r="BG534" s="61"/>
      <c r="BH534" s="61"/>
      <c r="BI534" s="61"/>
      <c r="BJ534" s="61"/>
      <c r="BK534" s="61"/>
      <c r="BL534" s="61"/>
      <c r="BM534" s="61"/>
      <c r="BN534" s="61"/>
      <c r="BO534" s="61"/>
    </row>
    <row r="535" spans="45:67" ht="12.75">
      <c r="AS535" s="61"/>
      <c r="AT535" s="61"/>
      <c r="AU535" s="61"/>
      <c r="AV535" s="61"/>
      <c r="AW535" s="61"/>
      <c r="AX535" s="61"/>
      <c r="AY535" s="61"/>
      <c r="AZ535" s="61"/>
      <c r="BA535" s="61"/>
      <c r="BB535" s="61"/>
      <c r="BC535" s="61"/>
      <c r="BD535" s="61"/>
      <c r="BE535" s="61"/>
      <c r="BF535" s="61"/>
      <c r="BG535" s="61"/>
      <c r="BH535" s="61"/>
      <c r="BI535" s="61"/>
      <c r="BJ535" s="61"/>
      <c r="BK535" s="61"/>
      <c r="BL535" s="61"/>
      <c r="BM535" s="61"/>
      <c r="BN535" s="61"/>
      <c r="BO535" s="61"/>
    </row>
    <row r="536" spans="45:67" ht="12.75">
      <c r="AS536" s="61"/>
      <c r="AT536" s="61"/>
      <c r="AU536" s="61"/>
      <c r="AV536" s="61"/>
      <c r="AW536" s="61"/>
      <c r="AX536" s="61"/>
      <c r="AY536" s="61"/>
      <c r="AZ536" s="61"/>
      <c r="BA536" s="61"/>
      <c r="BB536" s="61"/>
      <c r="BC536" s="61"/>
      <c r="BD536" s="61"/>
      <c r="BE536" s="61"/>
      <c r="BF536" s="61"/>
      <c r="BG536" s="61"/>
      <c r="BH536" s="61"/>
      <c r="BI536" s="61"/>
      <c r="BJ536" s="61"/>
      <c r="BK536" s="61"/>
      <c r="BL536" s="61"/>
      <c r="BM536" s="61"/>
      <c r="BN536" s="61"/>
      <c r="BO536" s="61"/>
    </row>
    <row r="537" spans="45:67" ht="12.75">
      <c r="AS537" s="61"/>
      <c r="AT537" s="61"/>
      <c r="AU537" s="61"/>
      <c r="AV537" s="61"/>
      <c r="AW537" s="61"/>
      <c r="AX537" s="61"/>
      <c r="AY537" s="61"/>
      <c r="AZ537" s="61"/>
      <c r="BA537" s="61"/>
      <c r="BB537" s="61"/>
      <c r="BC537" s="61"/>
      <c r="BD537" s="61"/>
      <c r="BE537" s="61"/>
      <c r="BF537" s="61"/>
      <c r="BG537" s="61"/>
      <c r="BH537" s="61"/>
      <c r="BI537" s="61"/>
      <c r="BJ537" s="61"/>
      <c r="BK537" s="61"/>
      <c r="BL537" s="61"/>
      <c r="BM537" s="61"/>
      <c r="BN537" s="61"/>
      <c r="BO537" s="61"/>
    </row>
    <row r="538" spans="45:67" ht="12.75">
      <c r="AS538" s="61"/>
      <c r="AT538" s="61"/>
      <c r="AU538" s="61"/>
      <c r="AV538" s="61"/>
      <c r="AW538" s="61"/>
      <c r="AX538" s="61"/>
      <c r="AY538" s="61"/>
      <c r="AZ538" s="61"/>
      <c r="BA538" s="61"/>
      <c r="BB538" s="61"/>
      <c r="BC538" s="61"/>
      <c r="BD538" s="61"/>
      <c r="BE538" s="61"/>
      <c r="BF538" s="61"/>
      <c r="BG538" s="61"/>
      <c r="BH538" s="61"/>
      <c r="BI538" s="61"/>
      <c r="BJ538" s="61"/>
      <c r="BK538" s="61"/>
      <c r="BL538" s="61"/>
      <c r="BM538" s="61"/>
      <c r="BN538" s="61"/>
      <c r="BO538" s="61"/>
    </row>
    <row r="539" spans="45:67" ht="12.75">
      <c r="AS539" s="61"/>
      <c r="AT539" s="61"/>
      <c r="AU539" s="61"/>
      <c r="AV539" s="61"/>
      <c r="AW539" s="61"/>
      <c r="AX539" s="61"/>
      <c r="AY539" s="61"/>
      <c r="AZ539" s="61"/>
      <c r="BA539" s="61"/>
      <c r="BB539" s="61"/>
      <c r="BC539" s="61"/>
      <c r="BD539" s="61"/>
      <c r="BE539" s="61"/>
      <c r="BF539" s="61"/>
      <c r="BG539" s="61"/>
      <c r="BH539" s="61"/>
      <c r="BI539" s="61"/>
      <c r="BJ539" s="61"/>
      <c r="BK539" s="61"/>
      <c r="BL539" s="61"/>
      <c r="BM539" s="61"/>
      <c r="BN539" s="61"/>
      <c r="BO539" s="61"/>
    </row>
    <row r="540" spans="45:67" ht="12.75">
      <c r="AS540" s="61"/>
      <c r="AT540" s="61"/>
      <c r="AU540" s="61"/>
      <c r="AV540" s="61"/>
      <c r="AW540" s="61"/>
      <c r="AX540" s="61"/>
      <c r="AY540" s="61"/>
      <c r="AZ540" s="61"/>
      <c r="BA540" s="61"/>
      <c r="BB540" s="61"/>
      <c r="BC540" s="61"/>
      <c r="BD540" s="61"/>
      <c r="BE540" s="61"/>
      <c r="BF540" s="61"/>
      <c r="BG540" s="61"/>
      <c r="BH540" s="61"/>
      <c r="BI540" s="61"/>
      <c r="BJ540" s="61"/>
      <c r="BK540" s="61"/>
      <c r="BL540" s="61"/>
      <c r="BM540" s="61"/>
      <c r="BN540" s="61"/>
      <c r="BO540" s="61"/>
    </row>
    <row r="541" spans="45:67" ht="12.75">
      <c r="AS541" s="61"/>
      <c r="AT541" s="61"/>
      <c r="AU541" s="61"/>
      <c r="AV541" s="61"/>
      <c r="AW541" s="61"/>
      <c r="AX541" s="61"/>
      <c r="AY541" s="61"/>
      <c r="AZ541" s="61"/>
      <c r="BA541" s="61"/>
      <c r="BB541" s="61"/>
      <c r="BC541" s="61"/>
      <c r="BD541" s="61"/>
      <c r="BE541" s="61"/>
      <c r="BF541" s="61"/>
      <c r="BG541" s="61"/>
      <c r="BH541" s="61"/>
      <c r="BI541" s="61"/>
      <c r="BJ541" s="61"/>
      <c r="BK541" s="61"/>
      <c r="BL541" s="61"/>
      <c r="BM541" s="61"/>
      <c r="BN541" s="61"/>
      <c r="BO541" s="61"/>
    </row>
  </sheetData>
  <mergeCells count="5">
    <mergeCell ref="A171:D171"/>
    <mergeCell ref="A1:R1"/>
    <mergeCell ref="A3:A4"/>
    <mergeCell ref="B3:B4"/>
    <mergeCell ref="J3:M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 Pērskatu departaments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Džoja Salnāja</dc:creator>
  <cp:keywords/>
  <dc:description/>
  <cp:lastModifiedBy>SilvijaL</cp:lastModifiedBy>
  <cp:lastPrinted>2002-11-28T13:38:31Z</cp:lastPrinted>
  <dcterms:created xsi:type="dcterms:W3CDTF">2000-05-26T11:58:53Z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