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alvojumi" sheetId="1" r:id="rId1"/>
  </sheets>
  <definedNames>
    <definedName name="_xlnm.Print_Titles" localSheetId="0">'galvojumi'!$3:$9</definedName>
  </definedNames>
  <calcPr fullCalcOnLoad="1"/>
</workbook>
</file>

<file path=xl/sharedStrings.xml><?xml version="1.0" encoding="utf-8"?>
<sst xmlns="http://schemas.openxmlformats.org/spreadsheetml/2006/main" count="97" uniqueCount="76">
  <si>
    <t>Galvojuma</t>
  </si>
  <si>
    <t>Parāds</t>
  </si>
  <si>
    <t>Pārskata gadā</t>
  </si>
  <si>
    <t>Galvojuma saņēmējs</t>
  </si>
  <si>
    <t>summa</t>
  </si>
  <si>
    <t>pārskata gada</t>
  </si>
  <si>
    <t>pārskata</t>
  </si>
  <si>
    <t>Valūtas</t>
  </si>
  <si>
    <t>neizmaksātā</t>
  </si>
  <si>
    <t>(Aizdevējs)</t>
  </si>
  <si>
    <t>beigās</t>
  </si>
  <si>
    <t>gada</t>
  </si>
  <si>
    <t>izmaksātā</t>
  </si>
  <si>
    <t>atmaksātā</t>
  </si>
  <si>
    <t>kursa</t>
  </si>
  <si>
    <t>apkalpošanas</t>
  </si>
  <si>
    <t>daļa pārskata</t>
  </si>
  <si>
    <t>ārvalstu</t>
  </si>
  <si>
    <t>(6+7-8+9)</t>
  </si>
  <si>
    <t>sākumā</t>
  </si>
  <si>
    <t>daļa</t>
  </si>
  <si>
    <t>izmaiņas</t>
  </si>
  <si>
    <t>izdevumi</t>
  </si>
  <si>
    <t>gada beigās</t>
  </si>
  <si>
    <t>valūtā</t>
  </si>
  <si>
    <t>latos</t>
  </si>
  <si>
    <t>Galvojumi Šveices frankos (CHF)</t>
  </si>
  <si>
    <t xml:space="preserve">P/u ''Rīgas ūdens'' (EIB) </t>
  </si>
  <si>
    <t>VPA/s ''Latvenergo'' (Credit Suisse)</t>
  </si>
  <si>
    <t>Kopā   CHF</t>
  </si>
  <si>
    <t>Galvojumi Eiropas vienotā valūtā (EUR)</t>
  </si>
  <si>
    <t>PVA/s ''Latvenergo'' (EIB)</t>
  </si>
  <si>
    <t>PVA/s ''Latvenergo'' (Societe Generale)</t>
  </si>
  <si>
    <t>VA/s ''Latvijas Dzelzceļš'' (EIB)</t>
  </si>
  <si>
    <t>Rīgas Juridiskā augstskola (ZIB)</t>
  </si>
  <si>
    <t>VA/S "Latvijas Hipotēku un zemes banka" (KFW)</t>
  </si>
  <si>
    <t>Ventspils ostas pārvalde (EIB)</t>
  </si>
  <si>
    <t>Kopā   EUR</t>
  </si>
  <si>
    <t>Galvojumi Latvijas latos (LVL)</t>
  </si>
  <si>
    <t>VA/s ''Latvijas Dzelzceļš'' (A/s "Latvijas Unibanka")</t>
  </si>
  <si>
    <t>Kopā   LVL</t>
  </si>
  <si>
    <t>Galvojumi ASV dolāros (USD)</t>
  </si>
  <si>
    <t>Mērsraga osta (A/s ''Latvijas Unibanka'')</t>
  </si>
  <si>
    <t xml:space="preserve">Rīgas Starptautiskā lidosta (ERAB) </t>
  </si>
  <si>
    <t>PVA/s ''Latvenergo'' (SEC)</t>
  </si>
  <si>
    <t>PVA/s ''Latvenergo'' (ERAB)</t>
  </si>
  <si>
    <t>Ventspils ostas pārvalde (VABB)</t>
  </si>
  <si>
    <t>VA/s ''Latvijas Dzelzceļš'' (ERAB)</t>
  </si>
  <si>
    <t>Liepājas SEZ (A/s ''Vereinsbank Rīga'')</t>
  </si>
  <si>
    <t xml:space="preserve">Rīgas Starptautiskā lidosta (EIB) </t>
  </si>
  <si>
    <t>Salacgrīvas osta (A/s "Pirmā Latvijas Komercbanka")</t>
  </si>
  <si>
    <t>Ventspils ostas pārvalde (A/s "Pirmā Latvijas Komercbanka")</t>
  </si>
  <si>
    <t>Kopā   USD</t>
  </si>
  <si>
    <t>Kopā pārskata gadā</t>
  </si>
  <si>
    <t>X</t>
  </si>
  <si>
    <t>Mājokļu attīstības kreditēšanas programma (ZIB)</t>
  </si>
  <si>
    <t>Mājokļu attīstības kreditēšanas programma (CEDB)</t>
  </si>
  <si>
    <t>Jelgavas pils. pašv. SIA "Jelgavas ūdens" (ZIB)</t>
  </si>
  <si>
    <t>Jelgavas pils. pašv. SIA "Jelgavas ūdens" (ZVFK)</t>
  </si>
  <si>
    <t>Policijas olimpiskais centrs (A/s "Parekss Banka")</t>
  </si>
  <si>
    <t>Cēsu siltumtīklu uzņēmums (A/s "Latvijas Unibanka")</t>
  </si>
  <si>
    <t>Studiju kreditēšana</t>
  </si>
  <si>
    <t>Studējošo kreditēšana</t>
  </si>
  <si>
    <t>Skultes ostas pārvalde (A/s "Pirmā banka")</t>
  </si>
  <si>
    <t>VA/s ''Latvijas Dzelzceļš'' (A/s "Parekss Banka")</t>
  </si>
  <si>
    <t>Valsts izsniegto galvojumu 2002. gada pārskats</t>
  </si>
  <si>
    <t>A/S"Kalceks"(A/S"Parekss-Banka")</t>
  </si>
  <si>
    <t>VA/S "Latvijas Pasts"(Nordea Bank Finland-Latvija)</t>
  </si>
  <si>
    <t>Rojas ostas pārvalde(A/S"Parekss-banka")</t>
  </si>
  <si>
    <t>SIA"Kuldīgas rajona slimnīca"(A/S"Pirmā banka")</t>
  </si>
  <si>
    <t>Latvijas Olimpiskā komiteja(A/S"Parekss-Banka")</t>
  </si>
  <si>
    <t>Rīgas Ostas pārvalde (A/s ''Latvijas Unibanka'')**</t>
  </si>
  <si>
    <t>Rīgas brīvostas pārvalde (A/s"Latvijas Unibanka")*</t>
  </si>
  <si>
    <t>**slēgta garantija 13.06.2002</t>
  </si>
  <si>
    <t>*mainīts garantijas saņēmēja nosaukums (iepriekšējais -Rīgas tirdzniecības osta)</t>
  </si>
  <si>
    <t>18. pielikums</t>
  </si>
</sst>
</file>

<file path=xl/styles.xml><?xml version="1.0" encoding="utf-8"?>
<styleSheet xmlns="http://schemas.openxmlformats.org/spreadsheetml/2006/main">
  <numFmts count="22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,###,"/>
    <numFmt numFmtId="174" formatCode="0.0%"/>
    <numFmt numFmtId="175" formatCode="#,##0.0"/>
    <numFmt numFmtId="176" formatCode="0.000"/>
    <numFmt numFmtId="177" formatCode="###,###,###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workbookViewId="0" topLeftCell="A1">
      <selection activeCell="K2" sqref="K2"/>
    </sheetView>
  </sheetViews>
  <sheetFormatPr defaultColWidth="9.140625" defaultRowHeight="12.75"/>
  <cols>
    <col min="1" max="1" width="49.00390625" style="1" bestFit="1" customWidth="1"/>
    <col min="2" max="2" width="12.00390625" style="1" customWidth="1"/>
    <col min="3" max="3" width="10.8515625" style="1" bestFit="1" customWidth="1"/>
    <col min="4" max="4" width="9.8515625" style="1" bestFit="1" customWidth="1"/>
    <col min="5" max="5" width="10.8515625" style="1" bestFit="1" customWidth="1"/>
    <col min="6" max="6" width="9.8515625" style="1" bestFit="1" customWidth="1"/>
    <col min="7" max="7" width="9.8515625" style="47" bestFit="1" customWidth="1"/>
    <col min="8" max="8" width="9.8515625" style="1" bestFit="1" customWidth="1"/>
    <col min="9" max="9" width="9.421875" style="1" bestFit="1" customWidth="1"/>
    <col min="10" max="10" width="11.421875" style="1" bestFit="1" customWidth="1"/>
    <col min="11" max="11" width="11.7109375" style="1" bestFit="1" customWidth="1"/>
    <col min="12" max="16384" width="6.7109375" style="1" customWidth="1"/>
  </cols>
  <sheetData>
    <row r="1" spans="6:11" s="48" customFormat="1" ht="15.75">
      <c r="F1" s="49"/>
      <c r="G1" s="49"/>
      <c r="H1" s="49"/>
      <c r="K1" s="50" t="s">
        <v>75</v>
      </c>
    </row>
    <row r="2" spans="1:11" s="53" customFormat="1" ht="15.75">
      <c r="A2" s="51" t="s">
        <v>65</v>
      </c>
      <c r="B2" s="51"/>
      <c r="C2" s="51"/>
      <c r="D2" s="51"/>
      <c r="E2" s="51"/>
      <c r="F2" s="52"/>
      <c r="G2" s="52"/>
      <c r="H2" s="52"/>
      <c r="I2" s="51"/>
      <c r="J2" s="51"/>
      <c r="K2" s="51"/>
    </row>
    <row r="3" spans="1:11" ht="12.75">
      <c r="A3" s="4"/>
      <c r="B3" s="4"/>
      <c r="C3" s="4"/>
      <c r="D3" s="4"/>
      <c r="E3" s="4"/>
      <c r="F3" s="5"/>
      <c r="G3" s="5"/>
      <c r="H3" s="5"/>
      <c r="I3" s="4"/>
      <c r="J3" s="4"/>
      <c r="K3" s="6"/>
    </row>
    <row r="4" spans="1:11" ht="12.75">
      <c r="A4" s="7"/>
      <c r="B4" s="8" t="s">
        <v>0</v>
      </c>
      <c r="C4" s="8"/>
      <c r="D4" s="9" t="s">
        <v>1</v>
      </c>
      <c r="E4" s="10"/>
      <c r="F4" s="11" t="s">
        <v>1</v>
      </c>
      <c r="G4" s="12" t="s">
        <v>2</v>
      </c>
      <c r="H4" s="13"/>
      <c r="I4" s="14"/>
      <c r="J4" s="15"/>
      <c r="K4" s="16" t="s">
        <v>0</v>
      </c>
    </row>
    <row r="5" spans="1:11" ht="12.75">
      <c r="A5" s="17" t="s">
        <v>3</v>
      </c>
      <c r="B5" s="18" t="s">
        <v>4</v>
      </c>
      <c r="C5" s="19"/>
      <c r="D5" s="18" t="s">
        <v>5</v>
      </c>
      <c r="E5" s="19"/>
      <c r="F5" s="20" t="s">
        <v>6</v>
      </c>
      <c r="G5" s="21" t="s">
        <v>0</v>
      </c>
      <c r="H5" s="21" t="s">
        <v>0</v>
      </c>
      <c r="I5" s="16" t="s">
        <v>7</v>
      </c>
      <c r="J5" s="16" t="s">
        <v>0</v>
      </c>
      <c r="K5" s="17" t="s">
        <v>8</v>
      </c>
    </row>
    <row r="6" spans="1:11" ht="12.75">
      <c r="A6" s="17" t="s">
        <v>9</v>
      </c>
      <c r="B6" s="22"/>
      <c r="C6" s="22"/>
      <c r="D6" s="23" t="s">
        <v>10</v>
      </c>
      <c r="E6" s="19"/>
      <c r="F6" s="20" t="s">
        <v>11</v>
      </c>
      <c r="G6" s="24" t="s">
        <v>12</v>
      </c>
      <c r="H6" s="24" t="s">
        <v>13</v>
      </c>
      <c r="I6" s="17" t="s">
        <v>14</v>
      </c>
      <c r="J6" s="17" t="s">
        <v>15</v>
      </c>
      <c r="K6" s="17" t="s">
        <v>16</v>
      </c>
    </row>
    <row r="7" spans="1:11" ht="12.75">
      <c r="A7" s="17"/>
      <c r="B7" s="17" t="s">
        <v>17</v>
      </c>
      <c r="C7" s="25"/>
      <c r="D7" s="17" t="s">
        <v>17</v>
      </c>
      <c r="E7" s="26" t="s">
        <v>18</v>
      </c>
      <c r="F7" s="20" t="s">
        <v>19</v>
      </c>
      <c r="G7" s="24" t="s">
        <v>20</v>
      </c>
      <c r="H7" s="24" t="s">
        <v>20</v>
      </c>
      <c r="I7" s="17" t="s">
        <v>21</v>
      </c>
      <c r="J7" s="17" t="s">
        <v>22</v>
      </c>
      <c r="K7" s="17" t="s">
        <v>23</v>
      </c>
    </row>
    <row r="8" spans="1:11" ht="12.75">
      <c r="A8" s="17"/>
      <c r="B8" s="27" t="s">
        <v>24</v>
      </c>
      <c r="C8" s="27" t="s">
        <v>25</v>
      </c>
      <c r="D8" s="27" t="s">
        <v>24</v>
      </c>
      <c r="E8" s="26" t="s">
        <v>25</v>
      </c>
      <c r="F8" s="28" t="s">
        <v>25</v>
      </c>
      <c r="G8" s="24" t="s">
        <v>25</v>
      </c>
      <c r="H8" s="24" t="s">
        <v>25</v>
      </c>
      <c r="I8" s="17" t="s">
        <v>25</v>
      </c>
      <c r="J8" s="17" t="s">
        <v>25</v>
      </c>
      <c r="K8" s="27" t="s">
        <v>25</v>
      </c>
    </row>
    <row r="9" spans="1:11" ht="12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9">
        <v>6</v>
      </c>
      <c r="G9" s="30">
        <v>7</v>
      </c>
      <c r="H9" s="30">
        <v>8</v>
      </c>
      <c r="I9" s="26">
        <v>9</v>
      </c>
      <c r="J9" s="26">
        <v>10</v>
      </c>
      <c r="K9" s="26">
        <v>11</v>
      </c>
    </row>
    <row r="10" spans="1:11" s="34" customFormat="1" ht="12.75">
      <c r="A10" s="31" t="s">
        <v>26</v>
      </c>
      <c r="B10" s="32"/>
      <c r="C10" s="32"/>
      <c r="D10" s="32"/>
      <c r="E10" s="32"/>
      <c r="F10" s="33"/>
      <c r="G10" s="33"/>
      <c r="H10" s="33"/>
      <c r="I10" s="32"/>
      <c r="J10" s="32"/>
      <c r="K10" s="32"/>
    </row>
    <row r="11" spans="1:11" s="34" customFormat="1" ht="12.75">
      <c r="A11" s="35" t="s">
        <v>27</v>
      </c>
      <c r="B11" s="36">
        <v>4000000</v>
      </c>
      <c r="C11" s="36">
        <v>1676000</v>
      </c>
      <c r="D11" s="36">
        <v>3600000</v>
      </c>
      <c r="E11" s="36">
        <f>F11+G11-H11+I11</f>
        <v>1508400</v>
      </c>
      <c r="F11" s="37">
        <v>1457733</v>
      </c>
      <c r="G11" s="37">
        <v>0</v>
      </c>
      <c r="H11" s="37">
        <v>107200</v>
      </c>
      <c r="I11" s="36">
        <v>157867</v>
      </c>
      <c r="J11" s="36">
        <v>57413</v>
      </c>
      <c r="K11" s="36">
        <v>0</v>
      </c>
    </row>
    <row r="12" spans="1:11" s="34" customFormat="1" ht="12.75">
      <c r="A12" s="35" t="s">
        <v>28</v>
      </c>
      <c r="B12" s="36">
        <v>6124935</v>
      </c>
      <c r="C12" s="36">
        <v>2566348</v>
      </c>
      <c r="D12" s="36">
        <v>1383727</v>
      </c>
      <c r="E12" s="36">
        <f>F12+G12-H12+I12</f>
        <v>579781</v>
      </c>
      <c r="F12" s="37">
        <v>1000795</v>
      </c>
      <c r="G12" s="37">
        <v>0</v>
      </c>
      <c r="H12" s="37">
        <v>505096</v>
      </c>
      <c r="I12" s="36">
        <v>84082</v>
      </c>
      <c r="J12" s="36">
        <v>27970</v>
      </c>
      <c r="K12" s="36">
        <v>0</v>
      </c>
    </row>
    <row r="13" spans="1:11" s="34" customFormat="1" ht="12.75">
      <c r="A13" s="38" t="s">
        <v>29</v>
      </c>
      <c r="B13" s="39">
        <f>SUM(B11:B12)</f>
        <v>10124935</v>
      </c>
      <c r="C13" s="39">
        <f>SUM(C11:C12)</f>
        <v>4242348</v>
      </c>
      <c r="D13" s="39">
        <f>SUM(D11:D12)</f>
        <v>4983727</v>
      </c>
      <c r="E13" s="39">
        <f>SUM(E11:E12)</f>
        <v>2088181</v>
      </c>
      <c r="F13" s="40">
        <f>SUM(F11:F12)</f>
        <v>2458528</v>
      </c>
      <c r="G13" s="40">
        <v>0</v>
      </c>
      <c r="H13" s="40">
        <f>SUM(H11:H12)</f>
        <v>612296</v>
      </c>
      <c r="I13" s="39">
        <f>SUM(I11:I12)</f>
        <v>241949</v>
      </c>
      <c r="J13" s="39">
        <f>SUM(J11:J12)</f>
        <v>85383</v>
      </c>
      <c r="K13" s="39">
        <v>0</v>
      </c>
    </row>
    <row r="14" spans="1:11" s="34" customFormat="1" ht="12.75">
      <c r="A14" s="31" t="s">
        <v>30</v>
      </c>
      <c r="B14" s="32"/>
      <c r="C14" s="32"/>
      <c r="D14" s="32"/>
      <c r="E14" s="32"/>
      <c r="F14" s="33"/>
      <c r="G14" s="33"/>
      <c r="H14" s="33"/>
      <c r="I14" s="32"/>
      <c r="J14" s="32"/>
      <c r="K14" s="32"/>
    </row>
    <row r="15" spans="1:11" s="34" customFormat="1" ht="12.75">
      <c r="A15" s="35" t="s">
        <v>27</v>
      </c>
      <c r="B15" s="36">
        <v>12551985</v>
      </c>
      <c r="C15" s="36">
        <v>7656711</v>
      </c>
      <c r="D15" s="36">
        <v>11296787</v>
      </c>
      <c r="E15" s="36">
        <f aca="true" t="shared" si="0" ref="E15:E23">F15+G15-H15+I15</f>
        <v>6891040</v>
      </c>
      <c r="F15" s="37">
        <v>6805194</v>
      </c>
      <c r="G15" s="37">
        <v>0</v>
      </c>
      <c r="H15" s="37">
        <v>490364</v>
      </c>
      <c r="I15" s="36">
        <v>576210</v>
      </c>
      <c r="J15" s="36">
        <v>385324</v>
      </c>
      <c r="K15" s="36">
        <v>0</v>
      </c>
    </row>
    <row r="16" spans="1:11" s="34" customFormat="1" ht="12.75">
      <c r="A16" s="34" t="s">
        <v>31</v>
      </c>
      <c r="B16" s="36">
        <v>6000000</v>
      </c>
      <c r="C16" s="36">
        <v>3660000</v>
      </c>
      <c r="D16" s="36">
        <v>5400000</v>
      </c>
      <c r="E16" s="36">
        <f t="shared" si="0"/>
        <v>3294000</v>
      </c>
      <c r="F16" s="37">
        <v>3252965</v>
      </c>
      <c r="G16" s="37">
        <v>0</v>
      </c>
      <c r="H16" s="37">
        <v>235133</v>
      </c>
      <c r="I16" s="36">
        <v>276168</v>
      </c>
      <c r="J16" s="36">
        <v>200718</v>
      </c>
      <c r="K16" s="36">
        <v>0</v>
      </c>
    </row>
    <row r="17" spans="1:11" s="34" customFormat="1" ht="12.75">
      <c r="A17" s="35" t="s">
        <v>32</v>
      </c>
      <c r="B17" s="36">
        <v>7801426</v>
      </c>
      <c r="C17" s="36">
        <v>4758870</v>
      </c>
      <c r="D17" s="36">
        <v>6050701</v>
      </c>
      <c r="E17" s="36">
        <f t="shared" si="0"/>
        <v>3690928</v>
      </c>
      <c r="F17" s="37">
        <v>3831120</v>
      </c>
      <c r="G17" s="37">
        <v>0</v>
      </c>
      <c r="H17" s="37">
        <v>459497</v>
      </c>
      <c r="I17" s="36">
        <v>319305</v>
      </c>
      <c r="J17" s="36">
        <v>238251</v>
      </c>
      <c r="K17" s="36">
        <v>0</v>
      </c>
    </row>
    <row r="18" spans="1:11" s="34" customFormat="1" ht="12.75">
      <c r="A18" s="34" t="s">
        <v>33</v>
      </c>
      <c r="B18" s="36">
        <v>18709894</v>
      </c>
      <c r="C18" s="36">
        <v>11413035</v>
      </c>
      <c r="D18" s="36">
        <v>0</v>
      </c>
      <c r="E18" s="36">
        <v>0</v>
      </c>
      <c r="F18" s="37">
        <v>0</v>
      </c>
      <c r="G18" s="37">
        <v>0</v>
      </c>
      <c r="H18" s="37">
        <v>0</v>
      </c>
      <c r="I18" s="36">
        <v>0</v>
      </c>
      <c r="J18" s="36">
        <v>0</v>
      </c>
      <c r="K18" s="36">
        <v>11413035</v>
      </c>
    </row>
    <row r="19" spans="1:11" s="34" customFormat="1" ht="12.75">
      <c r="A19" s="35" t="s">
        <v>34</v>
      </c>
      <c r="B19" s="36">
        <v>4595447</v>
      </c>
      <c r="C19" s="36">
        <v>2803223</v>
      </c>
      <c r="D19" s="36">
        <v>4595447</v>
      </c>
      <c r="E19" s="36">
        <f t="shared" si="0"/>
        <v>2803223</v>
      </c>
      <c r="F19" s="37">
        <v>2577384</v>
      </c>
      <c r="G19" s="37">
        <v>0</v>
      </c>
      <c r="H19" s="37">
        <v>0</v>
      </c>
      <c r="I19" s="36">
        <v>225839</v>
      </c>
      <c r="J19" s="36">
        <v>112919</v>
      </c>
      <c r="K19" s="36">
        <v>0</v>
      </c>
    </row>
    <row r="20" spans="1:11" s="34" customFormat="1" ht="12.75">
      <c r="A20" s="35" t="s">
        <v>35</v>
      </c>
      <c r="B20" s="36">
        <v>17455614</v>
      </c>
      <c r="C20" s="36">
        <v>10647925</v>
      </c>
      <c r="D20" s="36">
        <v>14478700</v>
      </c>
      <c r="E20" s="36">
        <f t="shared" si="0"/>
        <v>8832007</v>
      </c>
      <c r="F20" s="37">
        <v>1661676</v>
      </c>
      <c r="G20" s="37">
        <v>6672806</v>
      </c>
      <c r="H20" s="37">
        <v>0</v>
      </c>
      <c r="I20" s="36">
        <v>497525</v>
      </c>
      <c r="J20" s="36">
        <v>175681</v>
      </c>
      <c r="K20" s="36">
        <v>1815918</v>
      </c>
    </row>
    <row r="21" spans="1:11" s="34" customFormat="1" ht="12.75">
      <c r="A21" s="35" t="s">
        <v>55</v>
      </c>
      <c r="B21" s="36">
        <v>7019240</v>
      </c>
      <c r="C21" s="36">
        <v>4281736</v>
      </c>
      <c r="D21" s="36">
        <v>506250</v>
      </c>
      <c r="E21" s="36">
        <f t="shared" si="0"/>
        <v>308813</v>
      </c>
      <c r="F21" s="37">
        <v>0</v>
      </c>
      <c r="G21" s="37">
        <v>282205</v>
      </c>
      <c r="H21" s="37">
        <v>0</v>
      </c>
      <c r="I21" s="36">
        <v>26608</v>
      </c>
      <c r="J21" s="36">
        <v>22435</v>
      </c>
      <c r="K21" s="36">
        <v>3972924</v>
      </c>
    </row>
    <row r="22" spans="1:11" s="34" customFormat="1" ht="12.75">
      <c r="A22" s="35" t="s">
        <v>59</v>
      </c>
      <c r="B22" s="36">
        <v>14004975</v>
      </c>
      <c r="C22" s="36">
        <v>8543035</v>
      </c>
      <c r="D22" s="36">
        <v>14004975</v>
      </c>
      <c r="E22" s="36">
        <f t="shared" si="0"/>
        <v>8543035</v>
      </c>
      <c r="F22" s="37">
        <v>0</v>
      </c>
      <c r="G22" s="37">
        <v>8445000</v>
      </c>
      <c r="H22" s="37">
        <v>0</v>
      </c>
      <c r="I22" s="36">
        <v>98035</v>
      </c>
      <c r="J22" s="36">
        <v>0</v>
      </c>
      <c r="K22" s="36">
        <v>0</v>
      </c>
    </row>
    <row r="23" spans="1:11" s="34" customFormat="1" ht="12.75">
      <c r="A23" s="35" t="s">
        <v>56</v>
      </c>
      <c r="B23" s="36">
        <v>7019240</v>
      </c>
      <c r="C23" s="36">
        <v>4281736</v>
      </c>
      <c r="D23" s="36">
        <v>506250</v>
      </c>
      <c r="E23" s="36">
        <f t="shared" si="0"/>
        <v>308813</v>
      </c>
      <c r="F23" s="37">
        <v>0</v>
      </c>
      <c r="G23" s="37">
        <v>282205</v>
      </c>
      <c r="H23" s="37">
        <v>0</v>
      </c>
      <c r="I23" s="36">
        <v>26608</v>
      </c>
      <c r="J23" s="36">
        <v>6415</v>
      </c>
      <c r="K23" s="36">
        <v>3972924</v>
      </c>
    </row>
    <row r="24" spans="1:11" s="34" customFormat="1" ht="12.75">
      <c r="A24" s="35" t="s">
        <v>57</v>
      </c>
      <c r="B24" s="36">
        <v>1817000</v>
      </c>
      <c r="C24" s="36">
        <v>1108370</v>
      </c>
      <c r="D24" s="37">
        <v>0</v>
      </c>
      <c r="E24" s="37">
        <v>0</v>
      </c>
      <c r="F24" s="37">
        <v>0</v>
      </c>
      <c r="G24" s="41">
        <v>0</v>
      </c>
      <c r="H24" s="37">
        <v>0</v>
      </c>
      <c r="I24" s="36">
        <v>0</v>
      </c>
      <c r="J24" s="36">
        <v>5555</v>
      </c>
      <c r="K24" s="36">
        <v>1108370</v>
      </c>
    </row>
    <row r="25" spans="1:11" s="34" customFormat="1" ht="12.75">
      <c r="A25" s="35" t="s">
        <v>58</v>
      </c>
      <c r="B25" s="36">
        <v>700000</v>
      </c>
      <c r="C25" s="36">
        <v>427000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6">
        <v>0</v>
      </c>
      <c r="J25" s="36">
        <v>3056</v>
      </c>
      <c r="K25" s="36">
        <v>427000</v>
      </c>
    </row>
    <row r="26" spans="1:11" s="34" customFormat="1" ht="12.75">
      <c r="A26" s="38" t="s">
        <v>37</v>
      </c>
      <c r="B26" s="39">
        <f aca="true" t="shared" si="1" ref="B26:K26">SUM(B15:B25)</f>
        <v>97674821</v>
      </c>
      <c r="C26" s="39">
        <f t="shared" si="1"/>
        <v>59581641</v>
      </c>
      <c r="D26" s="39">
        <f t="shared" si="1"/>
        <v>56839110</v>
      </c>
      <c r="E26" s="39">
        <f t="shared" si="1"/>
        <v>34671859</v>
      </c>
      <c r="F26" s="40">
        <f t="shared" si="1"/>
        <v>18128339</v>
      </c>
      <c r="G26" s="40">
        <f t="shared" si="1"/>
        <v>15682216</v>
      </c>
      <c r="H26" s="40">
        <f t="shared" si="1"/>
        <v>1184994</v>
      </c>
      <c r="I26" s="39">
        <f t="shared" si="1"/>
        <v>2046298</v>
      </c>
      <c r="J26" s="39">
        <f t="shared" si="1"/>
        <v>1150354</v>
      </c>
      <c r="K26" s="39">
        <f t="shared" si="1"/>
        <v>22710171</v>
      </c>
    </row>
    <row r="27" spans="1:11" s="34" customFormat="1" ht="12.75">
      <c r="A27" s="31" t="s">
        <v>38</v>
      </c>
      <c r="B27" s="32"/>
      <c r="C27" s="32"/>
      <c r="D27" s="32"/>
      <c r="E27" s="32"/>
      <c r="F27" s="33"/>
      <c r="G27" s="33"/>
      <c r="H27" s="33"/>
      <c r="I27" s="32"/>
      <c r="J27" s="32"/>
      <c r="K27" s="32"/>
    </row>
    <row r="28" spans="1:11" s="34" customFormat="1" ht="12.75">
      <c r="A28" s="35" t="s">
        <v>66</v>
      </c>
      <c r="B28" s="36">
        <v>5600000</v>
      </c>
      <c r="C28" s="36">
        <v>5600000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</row>
    <row r="29" spans="1:11" s="34" customFormat="1" ht="12.75">
      <c r="A29" s="35" t="s">
        <v>67</v>
      </c>
      <c r="B29" s="36">
        <v>4000000</v>
      </c>
      <c r="C29" s="36">
        <v>4000000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4000000</v>
      </c>
    </row>
    <row r="30" spans="1:11" s="34" customFormat="1" ht="12.75">
      <c r="A30" s="35" t="s">
        <v>70</v>
      </c>
      <c r="B30" s="36">
        <v>4000000</v>
      </c>
      <c r="C30" s="36">
        <v>4000000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4000000</v>
      </c>
    </row>
    <row r="31" spans="1:11" s="34" customFormat="1" ht="12.75">
      <c r="A31" s="34" t="s">
        <v>39</v>
      </c>
      <c r="B31" s="36">
        <v>1680000</v>
      </c>
      <c r="C31" s="36">
        <v>1680000</v>
      </c>
      <c r="D31" s="36">
        <v>1680000</v>
      </c>
      <c r="E31" s="36">
        <f>F31+G31-H31+I31</f>
        <v>1680000</v>
      </c>
      <c r="F31" s="37">
        <v>1680000</v>
      </c>
      <c r="G31" s="37">
        <v>0</v>
      </c>
      <c r="H31" s="37">
        <v>0</v>
      </c>
      <c r="I31" s="36">
        <v>0</v>
      </c>
      <c r="J31" s="36">
        <v>90417</v>
      </c>
      <c r="K31" s="36">
        <v>0</v>
      </c>
    </row>
    <row r="32" spans="1:11" s="34" customFormat="1" ht="12.75">
      <c r="A32" s="34" t="s">
        <v>60</v>
      </c>
      <c r="B32" s="36">
        <v>1600000</v>
      </c>
      <c r="C32" s="36">
        <v>1600000</v>
      </c>
      <c r="D32" s="36">
        <v>1527275</v>
      </c>
      <c r="E32" s="36">
        <f>F32+G32-H32+I32</f>
        <v>1527275</v>
      </c>
      <c r="F32" s="37">
        <v>666875</v>
      </c>
      <c r="G32" s="37">
        <v>933125</v>
      </c>
      <c r="H32" s="37">
        <v>72725</v>
      </c>
      <c r="I32" s="36">
        <v>0</v>
      </c>
      <c r="J32" s="36">
        <v>70309</v>
      </c>
      <c r="K32" s="36">
        <v>0</v>
      </c>
    </row>
    <row r="33" spans="1:11" s="34" customFormat="1" ht="12.75">
      <c r="A33" s="34" t="s">
        <v>68</v>
      </c>
      <c r="B33" s="36">
        <v>550000</v>
      </c>
      <c r="C33" s="36">
        <v>550000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</row>
    <row r="34" spans="1:11" s="34" customFormat="1" ht="12.75">
      <c r="A34" s="34" t="s">
        <v>69</v>
      </c>
      <c r="B34" s="36">
        <v>1800000</v>
      </c>
      <c r="C34" s="36">
        <v>1800000</v>
      </c>
      <c r="D34" s="36">
        <v>568657</v>
      </c>
      <c r="E34" s="36">
        <f>F34+G34-H34+I34</f>
        <v>568657</v>
      </c>
      <c r="F34" s="37">
        <v>0</v>
      </c>
      <c r="G34" s="37">
        <v>1218657</v>
      </c>
      <c r="H34" s="37">
        <v>650000</v>
      </c>
      <c r="I34" s="36">
        <v>0</v>
      </c>
      <c r="J34" s="36">
        <v>16775</v>
      </c>
      <c r="K34" s="36">
        <v>581343</v>
      </c>
    </row>
    <row r="35" spans="1:11" s="34" customFormat="1" ht="12.75">
      <c r="A35" s="34" t="s">
        <v>61</v>
      </c>
      <c r="B35" s="36">
        <v>9012665</v>
      </c>
      <c r="C35" s="36">
        <v>9012665</v>
      </c>
      <c r="D35" s="36">
        <v>2235172</v>
      </c>
      <c r="E35" s="36">
        <f>F35+G35-H35+I35</f>
        <v>2235172</v>
      </c>
      <c r="F35" s="37">
        <v>226592</v>
      </c>
      <c r="G35" s="37">
        <v>2023450</v>
      </c>
      <c r="H35" s="37">
        <v>14870</v>
      </c>
      <c r="I35" s="36">
        <v>0</v>
      </c>
      <c r="J35" s="36">
        <v>0</v>
      </c>
      <c r="K35" s="36">
        <v>6762400</v>
      </c>
    </row>
    <row r="36" spans="1:11" s="34" customFormat="1" ht="12.75">
      <c r="A36" s="34" t="s">
        <v>62</v>
      </c>
      <c r="B36" s="36">
        <v>5920545</v>
      </c>
      <c r="C36" s="36">
        <v>5920545</v>
      </c>
      <c r="D36" s="36">
        <v>1603573</v>
      </c>
      <c r="E36" s="36">
        <f>F36+G36-H36+I36</f>
        <v>1603573</v>
      </c>
      <c r="F36" s="37">
        <v>120317</v>
      </c>
      <c r="G36" s="37">
        <v>1491287</v>
      </c>
      <c r="H36" s="37">
        <v>8031</v>
      </c>
      <c r="I36" s="36">
        <v>0</v>
      </c>
      <c r="J36" s="36">
        <v>0</v>
      </c>
      <c r="K36" s="36">
        <v>4308939</v>
      </c>
    </row>
    <row r="37" spans="1:11" s="34" customFormat="1" ht="12.75">
      <c r="A37" s="38" t="s">
        <v>40</v>
      </c>
      <c r="B37" s="39">
        <f aca="true" t="shared" si="2" ref="B37:K37">SUM(B28:B36)</f>
        <v>34163210</v>
      </c>
      <c r="C37" s="39">
        <f t="shared" si="2"/>
        <v>34163210</v>
      </c>
      <c r="D37" s="39">
        <f t="shared" si="2"/>
        <v>7614677</v>
      </c>
      <c r="E37" s="39">
        <f t="shared" si="2"/>
        <v>7614677</v>
      </c>
      <c r="F37" s="40">
        <f t="shared" si="2"/>
        <v>2693784</v>
      </c>
      <c r="G37" s="40">
        <f t="shared" si="2"/>
        <v>5666519</v>
      </c>
      <c r="H37" s="40">
        <f t="shared" si="2"/>
        <v>745626</v>
      </c>
      <c r="I37" s="36">
        <v>0</v>
      </c>
      <c r="J37" s="39">
        <f t="shared" si="2"/>
        <v>177501</v>
      </c>
      <c r="K37" s="39">
        <f t="shared" si="2"/>
        <v>19652682</v>
      </c>
    </row>
    <row r="38" spans="1:11" s="34" customFormat="1" ht="12.75">
      <c r="A38" s="31" t="s">
        <v>41</v>
      </c>
      <c r="B38" s="32"/>
      <c r="C38" s="32"/>
      <c r="D38" s="32"/>
      <c r="E38" s="32"/>
      <c r="F38" s="33"/>
      <c r="G38" s="33"/>
      <c r="H38" s="33"/>
      <c r="I38" s="32"/>
      <c r="J38" s="32"/>
      <c r="K38" s="32"/>
    </row>
    <row r="39" spans="1:11" s="34" customFormat="1" ht="12.75">
      <c r="A39" s="35" t="s">
        <v>42</v>
      </c>
      <c r="B39" s="36">
        <v>1269036</v>
      </c>
      <c r="C39" s="36">
        <v>753807</v>
      </c>
      <c r="D39" s="36">
        <v>1087746</v>
      </c>
      <c r="E39" s="36">
        <f aca="true" t="shared" si="3" ref="E39:E57">F39+G39-H39+I39</f>
        <v>646121</v>
      </c>
      <c r="F39" s="37">
        <v>809645</v>
      </c>
      <c r="G39" s="37">
        <v>0</v>
      </c>
      <c r="H39" s="37">
        <v>109540</v>
      </c>
      <c r="I39" s="36">
        <v>-53984</v>
      </c>
      <c r="J39" s="36">
        <v>32409</v>
      </c>
      <c r="K39" s="36">
        <v>0</v>
      </c>
    </row>
    <row r="40" spans="1:11" s="34" customFormat="1" ht="12.75">
      <c r="A40" s="35" t="s">
        <v>43</v>
      </c>
      <c r="B40" s="36">
        <v>10445962</v>
      </c>
      <c r="C40" s="36">
        <v>6204902</v>
      </c>
      <c r="D40" s="36">
        <v>3832017</v>
      </c>
      <c r="E40" s="36">
        <f t="shared" si="3"/>
        <v>2276218</v>
      </c>
      <c r="F40" s="37">
        <v>2957059</v>
      </c>
      <c r="G40" s="37">
        <v>0</v>
      </c>
      <c r="H40" s="37">
        <v>492160</v>
      </c>
      <c r="I40" s="36">
        <v>-188681</v>
      </c>
      <c r="J40" s="36">
        <v>85177</v>
      </c>
      <c r="K40" s="36">
        <v>0</v>
      </c>
    </row>
    <row r="41" spans="1:11" s="34" customFormat="1" ht="12.75">
      <c r="A41" s="34" t="s">
        <v>44</v>
      </c>
      <c r="B41" s="36">
        <v>5518960</v>
      </c>
      <c r="C41" s="36">
        <v>3278262</v>
      </c>
      <c r="D41" s="36">
        <v>551851</v>
      </c>
      <c r="E41" s="36">
        <f t="shared" si="3"/>
        <v>327799</v>
      </c>
      <c r="F41" s="37">
        <v>1056307</v>
      </c>
      <c r="G41" s="37">
        <v>0</v>
      </c>
      <c r="H41" s="37">
        <v>684357</v>
      </c>
      <c r="I41" s="36">
        <v>-44151</v>
      </c>
      <c r="J41" s="36">
        <v>68917</v>
      </c>
      <c r="K41" s="36">
        <v>0</v>
      </c>
    </row>
    <row r="42" spans="1:11" s="34" customFormat="1" ht="12.75">
      <c r="A42" s="35" t="s">
        <v>45</v>
      </c>
      <c r="B42" s="36">
        <v>23461851</v>
      </c>
      <c r="C42" s="36">
        <v>13936339</v>
      </c>
      <c r="D42" s="36">
        <v>0</v>
      </c>
      <c r="E42" s="36">
        <f t="shared" si="3"/>
        <v>0</v>
      </c>
      <c r="F42" s="37">
        <v>11377027</v>
      </c>
      <c r="G42" s="37">
        <v>0</v>
      </c>
      <c r="H42" s="37">
        <v>10652588</v>
      </c>
      <c r="I42" s="36">
        <v>-724439</v>
      </c>
      <c r="J42" s="36">
        <v>330035</v>
      </c>
      <c r="K42" s="36">
        <v>0</v>
      </c>
    </row>
    <row r="43" spans="1:11" s="34" customFormat="1" ht="12.75">
      <c r="A43" s="35" t="s">
        <v>36</v>
      </c>
      <c r="B43" s="36">
        <v>22187286</v>
      </c>
      <c r="C43" s="36">
        <v>13179248</v>
      </c>
      <c r="D43" s="36">
        <v>16640464</v>
      </c>
      <c r="E43" s="36">
        <f t="shared" si="3"/>
        <v>9884436</v>
      </c>
      <c r="F43" s="37">
        <v>11796240</v>
      </c>
      <c r="G43" s="37">
        <v>0</v>
      </c>
      <c r="H43" s="37">
        <v>1135249</v>
      </c>
      <c r="I43" s="36">
        <v>-776555</v>
      </c>
      <c r="J43" s="36">
        <v>686967</v>
      </c>
      <c r="K43" s="36">
        <v>0</v>
      </c>
    </row>
    <row r="44" spans="1:11" s="41" customFormat="1" ht="12.75">
      <c r="A44" s="42" t="s">
        <v>72</v>
      </c>
      <c r="B44" s="37">
        <v>2450000</v>
      </c>
      <c r="C44" s="37">
        <v>1455300</v>
      </c>
      <c r="D44" s="37">
        <v>1286250</v>
      </c>
      <c r="E44" s="37">
        <f t="shared" si="3"/>
        <v>764033</v>
      </c>
      <c r="F44" s="37">
        <v>976938</v>
      </c>
      <c r="G44" s="37">
        <v>0</v>
      </c>
      <c r="H44" s="37">
        <v>152268</v>
      </c>
      <c r="I44" s="37">
        <v>-60637</v>
      </c>
      <c r="J44" s="37">
        <v>35773</v>
      </c>
      <c r="K44" s="36">
        <v>0</v>
      </c>
    </row>
    <row r="45" spans="1:11" s="34" customFormat="1" ht="12.75">
      <c r="A45" s="35" t="s">
        <v>47</v>
      </c>
      <c r="B45" s="36">
        <v>20500000</v>
      </c>
      <c r="C45" s="36">
        <v>12177000</v>
      </c>
      <c r="D45" s="36">
        <v>12251393</v>
      </c>
      <c r="E45" s="36">
        <f t="shared" si="3"/>
        <v>7277327</v>
      </c>
      <c r="F45" s="37">
        <v>3213333</v>
      </c>
      <c r="G45" s="37">
        <v>5482106</v>
      </c>
      <c r="H45" s="37">
        <v>1065145</v>
      </c>
      <c r="I45" s="36">
        <v>-352967</v>
      </c>
      <c r="J45" s="36">
        <v>177536</v>
      </c>
      <c r="K45" s="36">
        <v>3884923</v>
      </c>
    </row>
    <row r="46" spans="1:11" s="34" customFormat="1" ht="12.75">
      <c r="A46" s="34" t="s">
        <v>33</v>
      </c>
      <c r="B46" s="36">
        <v>13657970</v>
      </c>
      <c r="C46" s="36">
        <v>8112834</v>
      </c>
      <c r="D46" s="36">
        <v>13657970</v>
      </c>
      <c r="E46" s="36">
        <f t="shared" si="3"/>
        <v>8112834</v>
      </c>
      <c r="F46" s="37">
        <v>6480785</v>
      </c>
      <c r="G46" s="37">
        <v>2164500</v>
      </c>
      <c r="H46" s="37">
        <v>0</v>
      </c>
      <c r="I46" s="36">
        <v>-532451</v>
      </c>
      <c r="J46" s="37">
        <v>401067</v>
      </c>
      <c r="K46" s="36">
        <v>0</v>
      </c>
    </row>
    <row r="47" spans="1:11" s="34" customFormat="1" ht="12.75">
      <c r="A47" s="35" t="s">
        <v>48</v>
      </c>
      <c r="B47" s="36">
        <v>9700000</v>
      </c>
      <c r="C47" s="36">
        <v>5761800</v>
      </c>
      <c r="D47" s="36">
        <v>7275000</v>
      </c>
      <c r="E47" s="36">
        <f t="shared" si="3"/>
        <v>4321350</v>
      </c>
      <c r="F47" s="37">
        <v>5415025</v>
      </c>
      <c r="G47" s="37">
        <v>0</v>
      </c>
      <c r="H47" s="37">
        <v>746900</v>
      </c>
      <c r="I47" s="36">
        <v>-346775</v>
      </c>
      <c r="J47" s="36">
        <v>169969</v>
      </c>
      <c r="K47" s="36">
        <v>0</v>
      </c>
    </row>
    <row r="48" spans="1:11" s="34" customFormat="1" ht="12.75">
      <c r="A48" s="41" t="s">
        <v>71</v>
      </c>
      <c r="B48" s="36">
        <v>1285956</v>
      </c>
      <c r="C48" s="36">
        <v>763858</v>
      </c>
      <c r="D48" s="36">
        <v>1215606</v>
      </c>
      <c r="E48" s="36">
        <f t="shared" si="3"/>
        <v>0</v>
      </c>
      <c r="F48" s="37">
        <v>820440</v>
      </c>
      <c r="G48" s="37">
        <v>0</v>
      </c>
      <c r="H48" s="37">
        <v>798408</v>
      </c>
      <c r="I48" s="36">
        <v>-22032</v>
      </c>
      <c r="J48" s="36">
        <v>23035</v>
      </c>
      <c r="K48" s="36">
        <v>0</v>
      </c>
    </row>
    <row r="49" spans="1:11" s="34" customFormat="1" ht="12.75">
      <c r="A49" s="34" t="s">
        <v>49</v>
      </c>
      <c r="B49" s="36">
        <v>8694000</v>
      </c>
      <c r="C49" s="36">
        <v>5164236</v>
      </c>
      <c r="D49" s="36">
        <v>8694000</v>
      </c>
      <c r="E49" s="36">
        <f t="shared" si="3"/>
        <v>5164236</v>
      </c>
      <c r="F49" s="37">
        <v>5546772</v>
      </c>
      <c r="G49" s="37">
        <v>0</v>
      </c>
      <c r="H49" s="37">
        <v>0</v>
      </c>
      <c r="I49" s="36">
        <v>-382536</v>
      </c>
      <c r="J49" s="36">
        <v>100689</v>
      </c>
      <c r="K49" s="36">
        <v>0</v>
      </c>
    </row>
    <row r="50" spans="1:11" s="34" customFormat="1" ht="12.75">
      <c r="A50" s="34" t="s">
        <v>50</v>
      </c>
      <c r="B50" s="36">
        <v>1748790</v>
      </c>
      <c r="C50" s="36">
        <v>1038781</v>
      </c>
      <c r="D50" s="36">
        <v>1748790</v>
      </c>
      <c r="E50" s="36">
        <f t="shared" si="3"/>
        <v>1038781</v>
      </c>
      <c r="F50" s="37">
        <v>780859</v>
      </c>
      <c r="G50" s="37">
        <v>331923</v>
      </c>
      <c r="H50" s="37">
        <v>0</v>
      </c>
      <c r="I50" s="36">
        <v>-74001</v>
      </c>
      <c r="J50" s="36">
        <v>28724</v>
      </c>
      <c r="K50" s="36">
        <v>0</v>
      </c>
    </row>
    <row r="51" spans="1:11" s="34" customFormat="1" ht="12.75">
      <c r="A51" s="35" t="s">
        <v>36</v>
      </c>
      <c r="B51" s="36">
        <v>7041866</v>
      </c>
      <c r="C51" s="36">
        <v>4182868</v>
      </c>
      <c r="D51" s="36">
        <v>7041866</v>
      </c>
      <c r="E51" s="36">
        <f t="shared" si="3"/>
        <v>4182868</v>
      </c>
      <c r="F51" s="37">
        <v>4492710</v>
      </c>
      <c r="G51" s="37">
        <v>0</v>
      </c>
      <c r="H51" s="37">
        <v>0</v>
      </c>
      <c r="I51" s="36">
        <v>-309842</v>
      </c>
      <c r="J51" s="36">
        <v>230545</v>
      </c>
      <c r="K51" s="36">
        <v>0</v>
      </c>
    </row>
    <row r="52" spans="1:11" s="34" customFormat="1" ht="12.75">
      <c r="A52" s="35" t="s">
        <v>51</v>
      </c>
      <c r="B52" s="36">
        <v>5000000</v>
      </c>
      <c r="C52" s="36">
        <v>2970000</v>
      </c>
      <c r="D52" s="36">
        <v>5000000</v>
      </c>
      <c r="E52" s="36">
        <f t="shared" si="3"/>
        <v>2970000</v>
      </c>
      <c r="F52" s="37">
        <v>3190000</v>
      </c>
      <c r="G52" s="37">
        <v>0</v>
      </c>
      <c r="H52" s="37">
        <v>0</v>
      </c>
      <c r="I52" s="36">
        <v>-220000</v>
      </c>
      <c r="J52" s="36">
        <v>90987</v>
      </c>
      <c r="K52" s="36">
        <v>0</v>
      </c>
    </row>
    <row r="53" spans="1:11" s="34" customFormat="1" ht="12.75">
      <c r="A53" s="35" t="s">
        <v>63</v>
      </c>
      <c r="B53" s="36">
        <v>952381</v>
      </c>
      <c r="C53" s="36">
        <v>565714</v>
      </c>
      <c r="D53" s="36">
        <v>839387</v>
      </c>
      <c r="E53" s="36">
        <f t="shared" si="3"/>
        <v>498596</v>
      </c>
      <c r="F53" s="37">
        <v>436220</v>
      </c>
      <c r="G53" s="37">
        <v>156328</v>
      </c>
      <c r="H53" s="37">
        <v>59734</v>
      </c>
      <c r="I53" s="36">
        <v>-34218</v>
      </c>
      <c r="J53" s="36">
        <v>14236</v>
      </c>
      <c r="K53" s="36">
        <v>0</v>
      </c>
    </row>
    <row r="54" spans="1:11" s="34" customFormat="1" ht="12.75">
      <c r="A54" s="35" t="s">
        <v>55</v>
      </c>
      <c r="B54" s="36">
        <v>9591610</v>
      </c>
      <c r="C54" s="36">
        <v>5697416</v>
      </c>
      <c r="D54" s="36">
        <v>5000000</v>
      </c>
      <c r="E54" s="36">
        <f t="shared" si="3"/>
        <v>2970000</v>
      </c>
      <c r="F54" s="37">
        <v>0</v>
      </c>
      <c r="G54" s="37">
        <v>3030000</v>
      </c>
      <c r="H54" s="37">
        <v>0</v>
      </c>
      <c r="I54" s="36">
        <v>-60000</v>
      </c>
      <c r="J54" s="36">
        <v>21997</v>
      </c>
      <c r="K54" s="36">
        <v>2727416</v>
      </c>
    </row>
    <row r="55" spans="1:11" s="34" customFormat="1" ht="12.75">
      <c r="A55" s="35" t="s">
        <v>46</v>
      </c>
      <c r="B55" s="36">
        <v>6000000</v>
      </c>
      <c r="C55" s="36">
        <v>3564000</v>
      </c>
      <c r="D55" s="36">
        <v>4000000</v>
      </c>
      <c r="E55" s="36">
        <f t="shared" si="3"/>
        <v>2376000</v>
      </c>
      <c r="F55" s="37">
        <v>3828000</v>
      </c>
      <c r="G55" s="37">
        <v>0</v>
      </c>
      <c r="H55" s="37">
        <v>1222997</v>
      </c>
      <c r="I55" s="36">
        <v>-229003</v>
      </c>
      <c r="J55" s="36">
        <v>220995</v>
      </c>
      <c r="K55" s="36">
        <v>0</v>
      </c>
    </row>
    <row r="56" spans="1:11" s="34" customFormat="1" ht="12.75">
      <c r="A56" s="35" t="s">
        <v>56</v>
      </c>
      <c r="B56" s="36">
        <v>9591610</v>
      </c>
      <c r="C56" s="36">
        <v>5697416</v>
      </c>
      <c r="D56" s="36">
        <v>5000000</v>
      </c>
      <c r="E56" s="36">
        <f t="shared" si="3"/>
        <v>2970000</v>
      </c>
      <c r="F56" s="37">
        <v>0</v>
      </c>
      <c r="G56" s="37">
        <v>3030000</v>
      </c>
      <c r="H56" s="37">
        <v>0</v>
      </c>
      <c r="I56" s="36">
        <v>-60000</v>
      </c>
      <c r="J56" s="36">
        <v>0</v>
      </c>
      <c r="K56" s="36">
        <v>2727416</v>
      </c>
    </row>
    <row r="57" spans="1:11" s="34" customFormat="1" ht="12.75">
      <c r="A57" s="34" t="s">
        <v>64</v>
      </c>
      <c r="B57" s="36">
        <v>5241987</v>
      </c>
      <c r="C57" s="36">
        <v>3113740</v>
      </c>
      <c r="D57" s="36">
        <v>3773292</v>
      </c>
      <c r="E57" s="36">
        <f t="shared" si="3"/>
        <v>2241336</v>
      </c>
      <c r="F57" s="37">
        <v>0</v>
      </c>
      <c r="G57" s="37">
        <v>2366925</v>
      </c>
      <c r="H57" s="37">
        <v>0</v>
      </c>
      <c r="I57" s="36">
        <v>-125589</v>
      </c>
      <c r="J57" s="36">
        <v>30160</v>
      </c>
      <c r="K57" s="36">
        <v>872405</v>
      </c>
    </row>
    <row r="58" spans="1:11" s="34" customFormat="1" ht="12.75">
      <c r="A58" s="38" t="s">
        <v>52</v>
      </c>
      <c r="B58" s="39">
        <f>SUM(B39:B57)</f>
        <v>164339265</v>
      </c>
      <c r="C58" s="39">
        <f aca="true" t="shared" si="4" ref="C58:K58">SUM(C39:C57)</f>
        <v>97617521</v>
      </c>
      <c r="D58" s="39">
        <f t="shared" si="4"/>
        <v>98895632</v>
      </c>
      <c r="E58" s="39">
        <f t="shared" si="4"/>
        <v>58021935</v>
      </c>
      <c r="F58" s="40">
        <f>SUM(F39:F57)</f>
        <v>63177360</v>
      </c>
      <c r="G58" s="40">
        <f t="shared" si="4"/>
        <v>16561782</v>
      </c>
      <c r="H58" s="40">
        <f t="shared" si="4"/>
        <v>17119346</v>
      </c>
      <c r="I58" s="39">
        <f t="shared" si="4"/>
        <v>-4597861</v>
      </c>
      <c r="J58" s="39">
        <f t="shared" si="4"/>
        <v>2749218</v>
      </c>
      <c r="K58" s="39">
        <f t="shared" si="4"/>
        <v>10212160</v>
      </c>
    </row>
    <row r="59" spans="1:11" s="34" customFormat="1" ht="15.75" customHeight="1">
      <c r="A59" s="38" t="s">
        <v>53</v>
      </c>
      <c r="B59" s="43" t="s">
        <v>54</v>
      </c>
      <c r="C59" s="39">
        <f>SUM(C58+C37+C26+C13)</f>
        <v>195604720</v>
      </c>
      <c r="D59" s="43" t="s">
        <v>54</v>
      </c>
      <c r="E59" s="39">
        <f>SUM(E58+E37+E26+E13)</f>
        <v>102396652</v>
      </c>
      <c r="F59" s="40">
        <f>F13+F26+F37+F58</f>
        <v>86458011</v>
      </c>
      <c r="G59" s="40">
        <f>SUM(G58+G37+G26+G13)</f>
        <v>37910517</v>
      </c>
      <c r="H59" s="40">
        <f>SUM(H58+H37+H26+H13)</f>
        <v>19662262</v>
      </c>
      <c r="I59" s="39">
        <f>SUM(I58+I37+I26+I13)</f>
        <v>-2309614</v>
      </c>
      <c r="J59" s="39">
        <f>SUM(J58+J37+J26+J13)</f>
        <v>4162456</v>
      </c>
      <c r="K59" s="39">
        <f>SUM(K58+K37+K26+K13)</f>
        <v>52575013</v>
      </c>
    </row>
    <row r="60" spans="5:8" ht="12.75">
      <c r="E60" s="44"/>
      <c r="F60" s="2"/>
      <c r="G60" s="2"/>
      <c r="H60" s="2"/>
    </row>
    <row r="61" spans="1:8" s="34" customFormat="1" ht="12" customHeight="1">
      <c r="A61" s="42" t="s">
        <v>74</v>
      </c>
      <c r="F61" s="41"/>
      <c r="G61" s="45"/>
      <c r="H61" s="41"/>
    </row>
    <row r="62" spans="1:8" s="34" customFormat="1" ht="13.5" customHeight="1">
      <c r="A62" s="41" t="s">
        <v>73</v>
      </c>
      <c r="F62" s="41"/>
      <c r="G62" s="45"/>
      <c r="H62" s="41"/>
    </row>
    <row r="63" spans="6:8" ht="13.5" customHeight="1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1:10" ht="12.75">
      <c r="A69" s="3"/>
      <c r="F69" s="2"/>
      <c r="G69" s="2"/>
      <c r="H69" s="2"/>
      <c r="J69" s="46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</sheetData>
  <printOptions/>
  <pageMargins left="0.47" right="0.25" top="1" bottom="1" header="0.5" footer="0.5"/>
  <pageSetup firstPageNumber="201" useFirstPageNumber="1" horizontalDpi="600" verticalDpi="600" orientation="landscape" paperSize="9" scale="92" r:id="rId1"/>
  <headerFooter alignWithMargins="0">
    <oddFooter>&amp;R&amp;P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cp:lastPrinted>2003-06-28T17:25:02Z</cp:lastPrinted>
  <dcterms:created xsi:type="dcterms:W3CDTF">2002-03-01T13:59:24Z</dcterms:created>
  <dcterms:modified xsi:type="dcterms:W3CDTF">2003-06-27T13:28:03Z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